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15" activeTab="1"/>
  </bookViews>
  <sheets>
    <sheet name="дох." sheetId="1" r:id="rId1"/>
    <sheet name="Вид" sheetId="2" r:id="rId2"/>
  </sheets>
  <definedNames>
    <definedName name="_">#REF!</definedName>
    <definedName name="n" localSheetId="1" hidden="1">{#N/A,#N/A,FALSE,"Лист4"}</definedName>
    <definedName name="n" hidden="1">{#N/A,#N/A,FALSE,"Лист4"}</definedName>
    <definedName name="wrn.Інструкція." localSheetId="1" hidden="1">{#N/A,#N/A,FALSE,"Лист4"}</definedName>
    <definedName name="wrn.Інструкція." hidden="1">{#N/A,#N/A,FALSE,"Лист4"}</definedName>
    <definedName name="аа" localSheetId="1" hidden="1">{#N/A,#N/A,FALSE,"Лист4"}</definedName>
    <definedName name="аа" hidden="1">{#N/A,#N/A,FALSE,"Лист4"}</definedName>
    <definedName name="DATABASE">'дох.'!$A$11:$S$99</definedName>
    <definedName name="бб" localSheetId="1" hidden="1">{#N/A,#N/A,FALSE,"Лист4"}</definedName>
    <definedName name="бб" hidden="1">{#N/A,#N/A,FALSE,"Лист4"}</definedName>
    <definedName name="гг" localSheetId="1" hidden="1">{#N/A,#N/A,FALSE,"Лист4"}</definedName>
    <definedName name="гг" hidden="1">{#N/A,#N/A,FALSE,"Лист4"}</definedName>
    <definedName name="гр" localSheetId="1" hidden="1">{#N/A,#N/A,FALSE,"Лист4"}</definedName>
    <definedName name="гр" hidden="1">{#N/A,#N/A,FALSE,"Лист4"}</definedName>
    <definedName name="ее" localSheetId="1" hidden="1">{#N/A,#N/A,FALSE,"Лист4"}</definedName>
    <definedName name="ее" hidden="1">{#N/A,#N/A,FALSE,"Лист4"}</definedName>
    <definedName name="жж" localSheetId="1" hidden="1">{#N/A,#N/A,FALSE,"Лист4"}</definedName>
    <definedName name="жж" hidden="1">{#N/A,#N/A,FALSE,"Лист4"}</definedName>
    <definedName name="житлове" localSheetId="1" hidden="1">{#N/A,#N/A,FALSE,"Лист4"}</definedName>
    <definedName name="житлове" hidden="1">{#N/A,#N/A,FALSE,"Лист4"}</definedName>
    <definedName name="_xlnm.Print_Titles" localSheetId="0">'дох.'!$7:$8</definedName>
    <definedName name="здоровя" localSheetId="1" hidden="1">{#N/A,#N/A,FALSE,"Лист4"}</definedName>
    <definedName name="здоровя" hidden="1">{#N/A,#N/A,FALSE,"Лист4"}</definedName>
    <definedName name="зз" localSheetId="1" hidden="1">{#N/A,#N/A,FALSE,"Лист4"}</definedName>
    <definedName name="зз" hidden="1">{#N/A,#N/A,FALSE,"Лист4"}</definedName>
    <definedName name="іі" localSheetId="1" hidden="1">{#N/A,#N/A,FALSE,"Лист4"}</definedName>
    <definedName name="іі" hidden="1">{#N/A,#N/A,FALSE,"Лист4"}</definedName>
    <definedName name="інші" localSheetId="1" hidden="1">{#N/A,#N/A,FALSE,"Лист4"}</definedName>
    <definedName name="інші" hidden="1">{#N/A,#N/A,FALSE,"Лист4"}</definedName>
    <definedName name="кк" localSheetId="1" hidden="1">{#N/A,#N/A,FALSE,"Лист4"}</definedName>
    <definedName name="кк" hidden="1">{#N/A,#N/A,FALSE,"Лист4"}</definedName>
    <definedName name="комунальне" localSheetId="1" hidden="1">{#N/A,#N/A,FALSE,"Лист4"}</definedName>
    <definedName name="комунальне" hidden="1">{#N/A,#N/A,FALSE,"Лист4"}</definedName>
    <definedName name="кот" localSheetId="1" hidden="1">{#N/A,#N/A,FALSE,"Лист4"}</definedName>
    <definedName name="кот" hidden="1">{#N/A,#N/A,FALSE,"Лист4"}</definedName>
    <definedName name="кр" localSheetId="1" hidden="1">{#N/A,#N/A,FALSE,"Лист4"}</definedName>
    <definedName name="кр" hidden="1">{#N/A,#N/A,FALSE,"Лист4"}</definedName>
    <definedName name="культура" localSheetId="1" hidden="1">{#N/A,#N/A,FALSE,"Лист4"}</definedName>
    <definedName name="культура" hidden="1">{#N/A,#N/A,FALSE,"Лист4"}</definedName>
    <definedName name="лл" localSheetId="1" hidden="1">{#N/A,#N/A,FALSE,"Лист4"}</definedName>
    <definedName name="лл" hidden="1">{#N/A,#N/A,FALSE,"Лист4"}</definedName>
    <definedName name="мм" localSheetId="1" hidden="1">{#N/A,#N/A,FALSE,"Лист4"}</definedName>
    <definedName name="мм" hidden="1">{#N/A,#N/A,FALSE,"Лист4"}</definedName>
    <definedName name="_xlnm.Print_Area" localSheetId="1">'Вид'!$A$1:$K$122</definedName>
    <definedName name="_xlnm.Print_Area" localSheetId="0">'дох.'!$A$1:$K$99</definedName>
    <definedName name="оо" localSheetId="1" hidden="1">{#N/A,#N/A,FALSE,"Лист4"}</definedName>
    <definedName name="оо" hidden="1">{#N/A,#N/A,FALSE,"Лист4"}</definedName>
    <definedName name="освіта" localSheetId="1" hidden="1">{#N/A,#N/A,FALSE,"Лист4"}</definedName>
    <definedName name="освіта" hidden="1">{#N/A,#N/A,FALSE,"Лист4"}</definedName>
    <definedName name="ох" localSheetId="1" hidden="1">{#N/A,#N/A,FALSE,"Лист4"}</definedName>
    <definedName name="ох" hidden="1">{#N/A,#N/A,FALSE,"Лист4"}</definedName>
    <definedName name="охорона" localSheetId="1" hidden="1">{#N/A,#N/A,FALSE,"Лист4"}</definedName>
    <definedName name="охорона" hidden="1">{#N/A,#N/A,FALSE,"Лист4"}</definedName>
    <definedName name="пот" localSheetId="1" hidden="1">{#N/A,#N/A,FALSE,"Лист4"}</definedName>
    <definedName name="пот" hidden="1">{#N/A,#N/A,FALSE,"Лист4"}</definedName>
    <definedName name="пп" localSheetId="1" hidden="1">{#N/A,#N/A,FALSE,"Лист4"}</definedName>
    <definedName name="пп" hidden="1">{#N/A,#N/A,FALSE,"Лист4"}</definedName>
    <definedName name="сс" localSheetId="1" hidden="1">{#N/A,#N/A,FALSE,"Лист4"}</definedName>
    <definedName name="сс" hidden="1">{#N/A,#N/A,FALSE,"Лист4"}</definedName>
    <definedName name="управ" localSheetId="1" hidden="1">{#N/A,#N/A,FALSE,"Лист4"}</definedName>
    <definedName name="управ" hidden="1">{#N/A,#N/A,FALSE,"Лист4"}</definedName>
    <definedName name="управління" localSheetId="1" hidden="1">{#N/A,#N/A,FALSE,"Лист4"}</definedName>
    <definedName name="управління" hidden="1">{#N/A,#N/A,FALSE,"Лист4"}</definedName>
    <definedName name="фф" localSheetId="1" hidden="1">{#N/A,#N/A,FALSE,"Лист4"}</definedName>
    <definedName name="фф" hidden="1">{#N/A,#N/A,FALSE,"Лист4"}</definedName>
    <definedName name="цц" localSheetId="1" hidden="1">{#N/A,#N/A,FALSE,"Лист4"}</definedName>
    <definedName name="цц" hidden="1">{#N/A,#N/A,FALSE,"Лист4"}</definedName>
    <definedName name="чч" localSheetId="1" hidden="1">{#N/A,#N/A,FALSE,"Лист4"}</definedName>
    <definedName name="чч" hidden="1">{#N/A,#N/A,FALSE,"Лист4"}</definedName>
    <definedName name="шш" localSheetId="1" hidden="1">{#N/A,#N/A,FALSE,"Лист4"}</definedName>
    <definedName name="шш" hidden="1">{#N/A,#N/A,FALSE,"Лист4"}</definedName>
    <definedName name="щщ" localSheetId="1" hidden="1">{#N/A,#N/A,FALSE,"Лист4"}</definedName>
    <definedName name="щщ" hidden="1">{#N/A,#N/A,FALSE,"Лист4"}</definedName>
  </definedNames>
  <calcPr fullCalcOnLoad="1"/>
</workbook>
</file>

<file path=xl/sharedStrings.xml><?xml version="1.0" encoding="utf-8"?>
<sst xmlns="http://schemas.openxmlformats.org/spreadsheetml/2006/main" count="312" uniqueCount="285">
  <si>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</si>
  <si>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</si>
  <si>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</si>
  <si>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</si>
  <si>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</si>
  <si>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</si>
  <si>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</si>
  <si>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</si>
  <si>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</si>
  <si>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</si>
  <si>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</si>
  <si>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Інші субвенції з місцевого бюджету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</si>
  <si>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</si>
  <si>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</si>
  <si>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</si>
  <si>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</si>
  <si>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</si>
  <si>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розписом на рік з урахуванням змін</t>
  </si>
  <si>
    <t xml:space="preserve">Виконано з початку року </t>
  </si>
  <si>
    <t>% виконання</t>
  </si>
  <si>
    <t>1</t>
  </si>
  <si>
    <t>2</t>
  </si>
  <si>
    <t>Податкові надходження 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</si>
  <si>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</si>
  <si>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</si>
  <si>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</si>
  <si>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</si>
  <si>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</si>
  <si>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</si>
  <si>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</si>
  <si>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</si>
  <si>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</si>
  <si>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</si>
  <si>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вуглецю),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</si>
  <si>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</si>
  <si>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</si>
  <si>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</si>
  <si>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</si>
  <si>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</si>
  <si>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</si>
  <si>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</si>
  <si>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</si>
  <si>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</si>
  <si>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</si>
  <si>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</si>
  <si>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</si>
  <si>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</si>
  <si>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</si>
  <si>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</si>
  <si>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</si>
  <si>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суб'єктами господарювання роздрібної торгівлі підакцизних товарів </t>
  </si>
  <si>
    <t>Місцеві податки та збори, що сплачуються (перераховуються) згідно з Податковим кодексом України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</si>
  <si>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</si>
  <si>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</si>
  <si>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</si>
  <si>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</si>
  <si>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</si>
  <si>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</si>
  <si>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</si>
  <si>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</si>
  <si>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</si>
  <si>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</si>
  <si>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</si>
  <si>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</si>
  <si>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</si>
  <si>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</si>
  <si>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</si>
  <si>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</si>
  <si>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</si>
  <si>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</si>
  <si>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</si>
  <si>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</si>
  <si>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</si>
  <si>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</si>
  <si>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</si>
  <si>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пов'язане з видачею та оформленням закордонних паспортів (посвідок) та паспортів громадян України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</si>
  <si>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</si>
  <si>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</si>
  <si>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</si>
  <si>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</si>
  <si>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                                                                                             Звіт про виконання Бродівського міського бюджету</t>
  </si>
  <si>
    <t>Плата за послуги 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</si>
  <si>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</si>
  <si>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,,Про оренду державного та комунального майна"</t>
  </si>
  <si>
    <t>Благодійні внески, гранти та дарунки</t>
  </si>
  <si>
    <t>Надходження від продажу основного капіталу</t>
  </si>
  <si>
    <t>Кошти від відчуження майна,що належить АРК та майно , що перебуває в комунальній власності</t>
  </si>
  <si>
    <t>Разом доходів (без урахування бюджетних трансфертів)</t>
  </si>
  <si>
    <t>Усього доходів з урахуванням міжбюджетних транфертів з державного бюджету</t>
  </si>
  <si>
    <t>Усього доходів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</si>
  <si>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</si>
  <si>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</si>
  <si>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І.  ДОХОДИ :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</si>
  <si>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</si>
  <si>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</si>
  <si>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Субвенція з місцевого бюджету на виконання інвестиційних проектів</t>
  </si>
  <si>
    <t>ІІ. В И Д А Т К И:</t>
  </si>
  <si>
    <t>(грн)</t>
  </si>
  <si>
    <t>Найменування показника</t>
  </si>
  <si>
    <t>Коди бюджетної класифікації</t>
  </si>
  <si>
    <t xml:space="preserve"> тимчасової класифікації видатків та кредитування місцевих бюджетів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</si>
  <si>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</si>
  <si>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</si>
  <si>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</si>
  <si>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</si>
  <si>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</si>
  <si>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</si>
  <si>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</si>
  <si>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</si>
  <si>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</si>
  <si>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</si>
  <si>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</si>
  <si>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</si>
  <si>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</si>
  <si>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</si>
  <si>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</si>
  <si>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Інша діяльність у сфері державного управління</t>
  </si>
  <si>
    <t>0180</t>
  </si>
  <si>
    <t>Освіта</t>
  </si>
  <si>
    <t>1000</t>
  </si>
  <si>
    <t>Надання дошкільної освіти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</si>
  <si>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</si>
  <si>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</si>
  <si>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</si>
  <si>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1021</t>
  </si>
  <si>
    <t>Надання загальної середньої освіти за рахунок освітньої субвенції</t>
  </si>
  <si>
    <t>1030</t>
  </si>
  <si>
    <t>1031</t>
  </si>
  <si>
    <t>Надання позашкільної освіти закладами позашкільної освіти, заходи із позашкільної роботи з дітьми</t>
  </si>
  <si>
    <t>1070</t>
  </si>
  <si>
    <t>Надання спеціальної освіти мистецькими школами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</si>
  <si>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</si>
  <si>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</si>
  <si>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</si>
  <si>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1141</t>
  </si>
  <si>
    <t>Інші програми та заходи у сфері освіти</t>
  </si>
  <si>
    <t>1142</t>
  </si>
  <si>
    <t>Забезпечення діяльності інклюзивно-ресурсних центрів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</si>
  <si>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</si>
  <si>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</si>
  <si>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</si>
  <si>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</si>
  <si>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</si>
  <si>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</si>
  <si>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Охорона здоров'я</t>
  </si>
  <si>
    <t>2000</t>
  </si>
  <si>
    <t>Багатопрофільна стаціонарна медична допомога населенню</t>
  </si>
  <si>
    <t>2010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</si>
  <si>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</si>
  <si>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</si>
  <si>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Первинна медична допомога населенню, що надається фельдшерськими, фельдшерсько-акушерськими пунктами</t>
  </si>
  <si>
    <t>Первинна медична допомога населенню, що надається амбулаторно-поліклінічними закладами (відділеннями)</t>
  </si>
  <si>
    <t>Інші програми, заклади та заходи у сфері охорони здоров'я</t>
  </si>
  <si>
    <t>2150</t>
  </si>
  <si>
    <t>Забезпечення діяльності інших закладів у сфері охорони здоров'я</t>
  </si>
  <si>
    <t>2151</t>
  </si>
  <si>
    <t>Соціальний захист та соціальне забезпечення</t>
  </si>
  <si>
    <t>3000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</si>
  <si>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</si>
  <si>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</si>
  <si>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особам з інвалідністю та дітям з інвалідністю</t>
  </si>
  <si>
    <t>3105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</si>
  <si>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</si>
  <si>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</t>
  </si>
  <si>
    <t>3121</t>
  </si>
  <si>
    <t>Заходи державної політики  з питань сім"ї</t>
  </si>
  <si>
    <t>Реалізація державної політики у молодіжній сфері</t>
  </si>
  <si>
    <t>3130</t>
  </si>
  <si>
    <t>Інші заходи та заклади молодіжної політики</t>
  </si>
  <si>
    <t>3133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</si>
  <si>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</si>
  <si>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</si>
  <si>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Соціальний захист ветеранів війни та праці</t>
  </si>
  <si>
    <t>3190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</si>
  <si>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</si>
  <si>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3192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</si>
  <si>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</si>
  <si>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</si>
  <si>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</si>
  <si>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</si>
  <si>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і мистецтво</t>
  </si>
  <si>
    <t>4000</t>
  </si>
  <si>
    <t>Забезпечення діяльності бібліотек</t>
  </si>
  <si>
    <t>4030</t>
  </si>
  <si>
    <t>Забезпечення діяльності музеїв і виставок</t>
  </si>
  <si>
    <t>4040</t>
  </si>
  <si>
    <t>Забезпечення діяльності палаців і будинків культури, клубів, центрів дозвілля та інших клубних закладів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</si>
  <si>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</si>
  <si>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</si>
  <si>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</si>
  <si>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4081</t>
  </si>
  <si>
    <t>Інші заходи в галузі культури і мистецтва</t>
  </si>
  <si>
    <t>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</si>
  <si>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</si>
  <si>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</si>
  <si>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</si>
  <si>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</si>
  <si>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</si>
  <si>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5011</t>
  </si>
  <si>
    <t>Проведення навчально-тренувальних зборів і змагань з неолімпійських видів спорту</t>
  </si>
  <si>
    <t>5012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</si>
  <si>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</si>
  <si>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</si>
  <si>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</si>
  <si>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</si>
  <si>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і розвиток спортивної інфраструктури</t>
  </si>
  <si>
    <t>5040</t>
  </si>
  <si>
    <t>Утримання та фінансова підтримка спортивних споруд</t>
  </si>
  <si>
    <t>5041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</si>
  <si>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</si>
  <si>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</si>
  <si>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</si>
  <si>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</si>
  <si>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Житлово-комунальне господарство</t>
  </si>
  <si>
    <t>Утримання та ефективна експлуатація об'єктів житлово-комунального господарства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</si>
  <si>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</si>
  <si>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</si>
  <si>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</si>
  <si>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</si>
  <si>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</si>
  <si>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/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</si>
  <si>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</si>
  <si>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Економічна діяльність</t>
  </si>
  <si>
    <t>7000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</si>
  <si>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</si>
  <si>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</si>
  <si>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</si>
  <si>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7300</t>
  </si>
  <si>
    <t>Будівництво 1 установ та закладів культури</t>
  </si>
  <si>
    <t>7324</t>
  </si>
  <si>
    <t>Будівництво 1 споруд, установ та закладів фізичної культури і спорту</t>
  </si>
  <si>
    <t>Реалізація інших заходів щодо соціально-економічного розвитку територій</t>
  </si>
  <si>
    <t>Виконання інвестиційних проєктів за рахунок інших субвенцій з державного бюджету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</si>
  <si>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</si>
  <si>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</si>
  <si>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</si>
  <si>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Зв'язок, телекомунікації та інформатика</t>
  </si>
  <si>
    <t>Реалізація заходів, спрямованих на підвищення доступності широкосмугового доступу до Інтернету в сільській місцевості</t>
  </si>
  <si>
    <t>Інші програми та заходи, пов'язані з економічною діяльністю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</si>
  <si>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</si>
  <si>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</si>
  <si>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суб'єктів господарювання</t>
  </si>
  <si>
    <t>Членські внески до асоціацій органів місцевого самоврядування</t>
  </si>
  <si>
    <t>Інша економічна діяльність</t>
  </si>
  <si>
    <t>Інші заходи, пов"язані з економічною діяльністю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</si>
  <si>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</si>
  <si>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</si>
  <si>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</si>
  <si>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</si>
  <si>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</si>
  <si>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8110</t>
  </si>
  <si>
    <t>Забезпечення діяльності місцевої пожежної охорони</t>
  </si>
  <si>
    <t>Громадський порядок та безпека</t>
  </si>
  <si>
    <t>8200</t>
  </si>
  <si>
    <t>Заходи та роботи з мобілізаційної підготовки місцевого значення</t>
  </si>
  <si>
    <t>8220</t>
  </si>
  <si>
    <t>Заходи з територіальної оборони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</si>
  <si>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</si>
  <si>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</si>
  <si>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</si>
  <si>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8340</t>
  </si>
  <si>
    <t>Засоби масової інформації</t>
  </si>
  <si>
    <t>8400</t>
  </si>
  <si>
    <t>Фінансова підтримка засобів масової інформації</t>
  </si>
  <si>
    <t>8410</t>
  </si>
  <si>
    <t>Резервний фонд</t>
  </si>
  <si>
    <t>8700</t>
  </si>
  <si>
    <t>Резервний фонд місцевого бюджету</t>
  </si>
  <si>
    <t>8710</t>
  </si>
  <si>
    <t>Інші заходи за рахунок резервного фонду</t>
  </si>
  <si>
    <t>Разом видаткiв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</si>
  <si>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</si>
  <si>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</si>
  <si>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</si>
  <si>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</si>
  <si>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</si>
  <si>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Субвенція з місцевого бюджету на фінансове забезпечення  будівництва, реконструкції, ремонту і утримання автомобільних доріг загального користування місцевого значення</t>
  </si>
  <si>
    <t>Усього</t>
  </si>
  <si>
    <t>Виконання окремих заходів з реалізації соціального проекту ''Активні парки - локації здорової України''</t>
  </si>
  <si>
    <t xml:space="preserve">Адміністративні штрафи за адміністративні правопорушення у сфері забезпечення безпеки дорожнього руху, зафіксовані в автоматичному режимі
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</si>
  <si>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
</t>
  </si>
  <si>
    <t>Податок на доходи фізичних осіб у вигляді мінімального податкового зобов`язання, що підлягає сплаті фізичними особами</t>
  </si>
  <si>
    <t>грн</t>
  </si>
  <si>
    <t xml:space="preserve">                                                                                                               за січень 2024 рік</t>
  </si>
  <si>
    <t>Будівництво інших об'єктів комунальної власності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</si>
</sst>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_-* #,##0.00&quot;р.&quot;_-;\-* #,##0.00&quot;р.&quot;_-;_-* &quot;-&quot;??&quot;р.&quot;_-;_-@_-"/>
    <numFmt numFmtId="186" formatCode="_-* #,##0.00_р_._-;\-* #,##0.00_р_._-;_-* &quot;-&quot;??_р_._-;_-@_-"/>
    <numFmt numFmtId="187" formatCode="000000"/>
    <numFmt numFmtId="188" formatCode="#,##0.0"/>
    <numFmt numFmtId="189" formatCode="&quot;Так&quot;;&quot;Так&quot;;&quot;Ні&quot;"/>
    <numFmt numFmtId="190" formatCode="&quot;Істина&quot;;&quot;Істина&quot;;&quot;Хибність&quot;"/>
    <numFmt numFmtId="191" formatCode="&quot;Увімк&quot;;&quot;Увімк&quot;;&quot;Вимк&quot;"/>
    <numFmt numFmtId="192" formatCode="[$€-2]\ ###,000_);[Red]\([$€-2]\ ###,000\)"/>
    <numFmt numFmtId="193" formatCode="#,##0.0;\-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#,##0.000"/>
  </numFmts>
  <fonts count="71">
    <font>
      <sz val="10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6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4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3" fillId="33" borderId="10" xfId="54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0" xfId="0" applyFont="1" applyFill="1" applyAlignment="1">
      <alignment vertical="center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1" fillId="33" borderId="10" xfId="54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textRotation="255" wrapText="1"/>
      <protection hidden="1"/>
    </xf>
    <xf numFmtId="1" fontId="11" fillId="0" borderId="0" xfId="0" applyNumberFormat="1" applyFont="1" applyAlignment="1">
      <alignment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/>
      <protection/>
    </xf>
    <xf numFmtId="49" fontId="18" fillId="33" borderId="12" xfId="0" applyNumberFormat="1" applyFont="1" applyFill="1" applyBorder="1" applyAlignment="1" applyProtection="1">
      <alignment horizontal="center" vertical="center" wrapText="1"/>
      <protection/>
    </xf>
    <xf numFmtId="49" fontId="18" fillId="33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 wrapText="1"/>
    </xf>
    <xf numFmtId="1" fontId="5" fillId="0" borderId="10" xfId="0" applyNumberFormat="1" applyFont="1" applyBorder="1" applyAlignment="1">
      <alignment wrapText="1"/>
    </xf>
    <xf numFmtId="37" fontId="19" fillId="33" borderId="10" xfId="0" applyNumberFormat="1" applyFont="1" applyFill="1" applyBorder="1" applyAlignment="1">
      <alignment horizontal="left" vertical="center" wrapText="1"/>
    </xf>
    <xf numFmtId="37" fontId="20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top" wrapText="1"/>
    </xf>
    <xf numFmtId="37" fontId="20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wrapText="1"/>
    </xf>
    <xf numFmtId="0" fontId="16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horizontal="center" vertical="center"/>
      <protection/>
    </xf>
    <xf numFmtId="4" fontId="26" fillId="0" borderId="10" xfId="0" applyNumberFormat="1" applyFont="1" applyBorder="1" applyAlignment="1">
      <alignment/>
    </xf>
    <xf numFmtId="182" fontId="26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/>
    </xf>
    <xf numFmtId="182" fontId="27" fillId="0" borderId="10" xfId="0" applyNumberFormat="1" applyFont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26" fillId="33" borderId="10" xfId="0" applyNumberFormat="1" applyFont="1" applyFill="1" applyBorder="1" applyAlignment="1">
      <alignment/>
    </xf>
    <xf numFmtId="2" fontId="28" fillId="33" borderId="10" xfId="0" applyNumberFormat="1" applyFont="1" applyFill="1" applyBorder="1" applyAlignment="1">
      <alignment horizontal="center" wrapText="1"/>
    </xf>
    <xf numFmtId="39" fontId="28" fillId="33" borderId="10" xfId="0" applyNumberFormat="1" applyFont="1" applyFill="1" applyBorder="1" applyAlignment="1">
      <alignment horizontal="center" wrapText="1"/>
    </xf>
    <xf numFmtId="39" fontId="28" fillId="33" borderId="10" xfId="0" applyNumberFormat="1" applyFont="1" applyFill="1" applyBorder="1" applyAlignment="1">
      <alignment horizontal="right" vertical="center" wrapText="1"/>
    </xf>
    <xf numFmtId="193" fontId="28" fillId="33" borderId="10" xfId="0" applyNumberFormat="1" applyFont="1" applyFill="1" applyBorder="1" applyAlignment="1">
      <alignment horizontal="right" vertical="center" wrapText="1"/>
    </xf>
    <xf numFmtId="39" fontId="28" fillId="33" borderId="10" xfId="0" applyNumberFormat="1" applyFont="1" applyFill="1" applyBorder="1" applyAlignment="1">
      <alignment horizontal="right" vertical="center" wrapText="1"/>
    </xf>
    <xf numFmtId="0" fontId="29" fillId="33" borderId="10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0" fontId="29" fillId="33" borderId="0" xfId="0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right" vertical="center" wrapText="1"/>
    </xf>
    <xf numFmtId="2" fontId="28" fillId="33" borderId="10" xfId="0" applyNumberFormat="1" applyFont="1" applyFill="1" applyBorder="1" applyAlignment="1">
      <alignment horizontal="right" wrapText="1"/>
    </xf>
    <xf numFmtId="2" fontId="28" fillId="33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/>
    </xf>
    <xf numFmtId="4" fontId="27" fillId="33" borderId="10" xfId="0" applyNumberFormat="1" applyFont="1" applyFill="1" applyBorder="1" applyAlignment="1">
      <alignment horizontal="right"/>
    </xf>
    <xf numFmtId="4" fontId="27" fillId="0" borderId="10" xfId="0" applyNumberFormat="1" applyFont="1" applyBorder="1" applyAlignment="1">
      <alignment horizontal="right"/>
    </xf>
    <xf numFmtId="2" fontId="30" fillId="33" borderId="10" xfId="0" applyNumberFormat="1" applyFont="1" applyFill="1" applyBorder="1" applyAlignment="1">
      <alignment horizontal="right" vertical="center" wrapText="1"/>
    </xf>
    <xf numFmtId="1" fontId="31" fillId="0" borderId="10" xfId="0" applyNumberFormat="1" applyFont="1" applyBorder="1" applyAlignment="1">
      <alignment horizontal="center" wrapText="1"/>
    </xf>
    <xf numFmtId="4" fontId="31" fillId="0" borderId="10" xfId="0" applyNumberFormat="1" applyFont="1" applyBorder="1" applyAlignment="1">
      <alignment/>
    </xf>
    <xf numFmtId="182" fontId="31" fillId="0" borderId="10" xfId="0" applyNumberFormat="1" applyFont="1" applyBorder="1" applyAlignment="1">
      <alignment horizontal="center"/>
    </xf>
    <xf numFmtId="1" fontId="32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/>
    </xf>
    <xf numFmtId="182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wrapText="1"/>
    </xf>
    <xf numFmtId="0" fontId="68" fillId="0" borderId="10" xfId="0" applyFont="1" applyBorder="1" applyAlignment="1">
      <alignment vertical="justify"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68" fillId="0" borderId="10" xfId="53" applyFont="1" applyBorder="1" applyAlignment="1">
      <alignment vertical="justify"/>
      <protection/>
    </xf>
    <xf numFmtId="0" fontId="68" fillId="0" borderId="10" xfId="53" applyFont="1" applyBorder="1">
      <alignment/>
      <protection/>
    </xf>
    <xf numFmtId="1" fontId="3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165" fontId="11" fillId="0" borderId="10" xfId="64" applyFont="1" applyBorder="1" applyAlignment="1">
      <alignment horizontal="center"/>
    </xf>
    <xf numFmtId="1" fontId="31" fillId="0" borderId="10" xfId="0" applyNumberFormat="1" applyFont="1" applyBorder="1" applyAlignment="1">
      <alignment/>
    </xf>
    <xf numFmtId="2" fontId="31" fillId="0" borderId="10" xfId="0" applyNumberFormat="1" applyFont="1" applyBorder="1" applyAlignment="1">
      <alignment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188" fontId="11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33" borderId="0" xfId="0" applyFont="1" applyFill="1" applyAlignment="1" applyProtection="1">
      <alignment vertical="center"/>
      <protection locked="0"/>
    </xf>
    <xf numFmtId="0" fontId="15" fillId="33" borderId="0" xfId="0" applyFont="1" applyFill="1" applyAlignment="1" applyProtection="1">
      <alignment/>
      <protection locked="0"/>
    </xf>
    <xf numFmtId="49" fontId="1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textRotation="90" wrapText="1"/>
      <protection hidden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wrapText="1"/>
      <protection hidden="1"/>
    </xf>
    <xf numFmtId="0" fontId="18" fillId="33" borderId="12" xfId="0" applyFont="1" applyFill="1" applyBorder="1" applyAlignment="1" applyProtection="1">
      <alignment horizontal="center" vertical="center"/>
      <protection/>
    </xf>
    <xf numFmtId="0" fontId="18" fillId="33" borderId="13" xfId="0" applyFont="1" applyFill="1" applyBorder="1" applyAlignment="1" applyProtection="1">
      <alignment horizontal="center" vertical="center"/>
      <protection/>
    </xf>
    <xf numFmtId="0" fontId="18" fillId="33" borderId="14" xfId="0" applyFont="1" applyFill="1" applyBorder="1" applyAlignment="1" applyProtection="1">
      <alignment horizontal="center" vertical="center"/>
      <protection/>
    </xf>
    <xf numFmtId="49" fontId="18" fillId="33" borderId="15" xfId="0" applyNumberFormat="1" applyFont="1" applyFill="1" applyBorder="1" applyAlignment="1" applyProtection="1">
      <alignment horizontal="center" vertical="center" textRotation="90" wrapText="1"/>
      <protection/>
    </xf>
    <xf numFmtId="49" fontId="18" fillId="33" borderId="16" xfId="0" applyNumberFormat="1" applyFont="1" applyFill="1" applyBorder="1" applyAlignment="1" applyProtection="1">
      <alignment horizontal="center" vertical="center" textRotation="90" wrapText="1"/>
      <protection/>
    </xf>
    <xf numFmtId="0" fontId="18" fillId="33" borderId="17" xfId="54" applyFont="1" applyFill="1" applyBorder="1" applyAlignment="1" applyProtection="1">
      <alignment horizontal="center" vertical="center" wrapText="1"/>
      <protection/>
    </xf>
    <xf numFmtId="0" fontId="18" fillId="33" borderId="18" xfId="54" applyFont="1" applyFill="1" applyBorder="1" applyAlignment="1" applyProtection="1">
      <alignment horizontal="center" vertical="center" wrapText="1"/>
      <protection/>
    </xf>
    <xf numFmtId="0" fontId="18" fillId="33" borderId="15" xfId="54" applyFont="1" applyFill="1" applyBorder="1" applyAlignment="1" applyProtection="1">
      <alignment horizontal="center" vertical="center" wrapText="1"/>
      <protection/>
    </xf>
    <xf numFmtId="0" fontId="18" fillId="33" borderId="16" xfId="54" applyFont="1" applyFill="1" applyBorder="1" applyAlignment="1" applyProtection="1">
      <alignment horizontal="center" vertical="center" wrapText="1"/>
      <protection/>
    </xf>
    <xf numFmtId="49" fontId="18" fillId="33" borderId="15" xfId="0" applyNumberFormat="1" applyFont="1" applyFill="1" applyBorder="1" applyAlignment="1" applyProtection="1">
      <alignment horizontal="center" vertical="center" wrapText="1"/>
      <protection/>
    </xf>
    <xf numFmtId="49" fontId="18" fillId="33" borderId="19" xfId="0" applyNumberFormat="1" applyFont="1" applyFill="1" applyBorder="1" applyAlignment="1" applyProtection="1">
      <alignment horizontal="center" vertical="center" wrapText="1"/>
      <protection/>
    </xf>
    <xf numFmtId="49" fontId="18" fillId="33" borderId="16" xfId="0" applyNumberFormat="1" applyFont="1" applyFill="1" applyBorder="1" applyAlignment="1" applyProtection="1">
      <alignment horizontal="center" vertical="center" wrapText="1"/>
      <protection/>
    </xf>
    <xf numFmtId="49" fontId="18" fillId="33" borderId="12" xfId="0" applyNumberFormat="1" applyFont="1" applyFill="1" applyBorder="1" applyAlignment="1" applyProtection="1">
      <alignment horizontal="center" vertical="center" wrapText="1"/>
      <protection/>
    </xf>
    <xf numFmtId="49" fontId="18" fillId="33" borderId="13" xfId="0" applyNumberFormat="1" applyFont="1" applyFill="1" applyBorder="1" applyAlignment="1" applyProtection="1">
      <alignment horizontal="center" vertical="center" wrapText="1"/>
      <protection/>
    </xf>
    <xf numFmtId="49" fontId="18" fillId="33" borderId="14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99"/>
  <sheetViews>
    <sheetView showZeros="0" view="pageBreakPreview" zoomScale="60" zoomScaleNormal="6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80" sqref="C80"/>
    </sheetView>
  </sheetViews>
  <sheetFormatPr defaultColWidth="9.33203125" defaultRowHeight="12.75"/>
  <cols>
    <col min="1" max="1" width="98.16015625" style="1" customWidth="1"/>
    <col min="2" max="2" width="20.16015625" style="1" customWidth="1"/>
    <col min="3" max="3" width="29.5" style="2" customWidth="1"/>
    <col min="4" max="4" width="26.66015625" style="2" customWidth="1"/>
    <col min="5" max="5" width="12.16015625" style="2" customWidth="1"/>
    <col min="6" max="6" width="25.66015625" style="2" customWidth="1"/>
    <col min="7" max="7" width="25.83203125" style="2" customWidth="1"/>
    <col min="8" max="8" width="15" style="2" customWidth="1"/>
    <col min="9" max="9" width="26" style="2" customWidth="1"/>
    <col min="10" max="10" width="26.33203125" style="2" customWidth="1"/>
    <col min="11" max="11" width="13.66015625" style="2" customWidth="1"/>
    <col min="12" max="19" width="20.83203125" style="2" customWidth="1"/>
  </cols>
  <sheetData>
    <row r="1" ht="9" customHeight="1">
      <c r="A1" s="18"/>
    </row>
    <row r="2" spans="1:11" ht="36.75" customHeight="1">
      <c r="A2" s="99" t="s">
        <v>80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4" customHeight="1">
      <c r="A3" s="100" t="s">
        <v>283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23.25" customHeight="1">
      <c r="A4" s="6"/>
      <c r="B4" s="6"/>
      <c r="C4" s="6"/>
      <c r="D4" s="6"/>
      <c r="E4" s="6"/>
      <c r="F4" s="6"/>
      <c r="G4" s="6"/>
      <c r="H4" s="6"/>
      <c r="I4" s="8"/>
      <c r="J4" s="9"/>
      <c r="K4" s="9" t="s">
        <v>282</v>
      </c>
    </row>
    <row r="5" spans="1:11" ht="2.25" customHeight="1">
      <c r="A5" s="6"/>
      <c r="B5" s="6"/>
      <c r="C5" s="6"/>
      <c r="D5" s="6"/>
      <c r="E5" s="6"/>
      <c r="F5" s="6"/>
      <c r="G5" s="6"/>
      <c r="H5" s="6"/>
      <c r="I5" s="10"/>
      <c r="J5" s="7"/>
      <c r="K5" s="7"/>
    </row>
    <row r="6" spans="1:11" ht="2.25" customHeight="1">
      <c r="A6" s="13"/>
      <c r="B6" s="14"/>
      <c r="C6" s="14"/>
      <c r="D6" s="14"/>
      <c r="E6" s="14"/>
      <c r="F6" s="14"/>
      <c r="G6" s="14"/>
      <c r="H6" s="15"/>
      <c r="I6" s="3"/>
      <c r="J6" s="3"/>
      <c r="K6" s="3"/>
    </row>
    <row r="7" spans="1:11" ht="24.75" customHeight="1">
      <c r="A7" s="101" t="s">
        <v>12</v>
      </c>
      <c r="B7" s="103" t="s">
        <v>13</v>
      </c>
      <c r="C7" s="105" t="s">
        <v>14</v>
      </c>
      <c r="D7" s="105"/>
      <c r="E7" s="105"/>
      <c r="F7" s="104" t="s">
        <v>15</v>
      </c>
      <c r="G7" s="104"/>
      <c r="H7" s="104"/>
      <c r="I7" s="96" t="s">
        <v>16</v>
      </c>
      <c r="J7" s="97"/>
      <c r="K7" s="98"/>
    </row>
    <row r="8" spans="1:11" ht="108" customHeight="1">
      <c r="A8" s="102"/>
      <c r="B8" s="103"/>
      <c r="C8" s="16" t="s">
        <v>17</v>
      </c>
      <c r="D8" s="16" t="s">
        <v>18</v>
      </c>
      <c r="E8" s="16" t="s">
        <v>19</v>
      </c>
      <c r="F8" s="16" t="s">
        <v>17</v>
      </c>
      <c r="G8" s="16" t="s">
        <v>18</v>
      </c>
      <c r="H8" s="16" t="s">
        <v>19</v>
      </c>
      <c r="I8" s="16" t="s">
        <v>17</v>
      </c>
      <c r="J8" s="16" t="s">
        <v>18</v>
      </c>
      <c r="K8" s="16" t="s">
        <v>19</v>
      </c>
    </row>
    <row r="9" spans="1:11" ht="18.75">
      <c r="A9" s="12" t="s">
        <v>20</v>
      </c>
      <c r="B9" s="17" t="s">
        <v>21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ht="20.25">
      <c r="A10" s="92" t="s">
        <v>92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9" ht="20.25">
      <c r="A11" s="71" t="s">
        <v>22</v>
      </c>
      <c r="B11" s="4">
        <v>10000000</v>
      </c>
      <c r="C11" s="72">
        <f>C12+C20+C26+C34+C51</f>
        <v>285894160</v>
      </c>
      <c r="D11" s="72">
        <f>D12+D20+D26+D34+D51</f>
        <v>22103032.450000003</v>
      </c>
      <c r="E11" s="73">
        <f>D11/C11*100</f>
        <v>7.731194106938037</v>
      </c>
      <c r="F11" s="72">
        <f>F51</f>
        <v>160900</v>
      </c>
      <c r="G11" s="72">
        <f>G51</f>
        <v>19884.379999999997</v>
      </c>
      <c r="H11" s="73">
        <f>G11/F11*100</f>
        <v>12.358222498446239</v>
      </c>
      <c r="I11" s="72">
        <f>C11+F11</f>
        <v>286055060</v>
      </c>
      <c r="J11" s="72">
        <f>D11+G11</f>
        <v>22122916.830000002</v>
      </c>
      <c r="K11" s="73">
        <f>J11/I11*100</f>
        <v>7.733796713821459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</row>
    <row r="12" spans="1:19" ht="40.5">
      <c r="A12" s="74" t="s">
        <v>23</v>
      </c>
      <c r="B12" s="4">
        <v>11000000</v>
      </c>
      <c r="C12" s="75">
        <f>C13+C18</f>
        <v>182143960</v>
      </c>
      <c r="D12" s="75">
        <f>D13+D18</f>
        <v>11247131.12</v>
      </c>
      <c r="E12" s="76">
        <f aca="true" t="shared" si="0" ref="E12:E71">D12/C12*100</f>
        <v>6.174858128702153</v>
      </c>
      <c r="F12" s="75"/>
      <c r="G12" s="77"/>
      <c r="H12" s="76"/>
      <c r="I12" s="75">
        <f aca="true" t="shared" si="1" ref="I12:J74">C12+F12</f>
        <v>182143960</v>
      </c>
      <c r="J12" s="75">
        <f t="shared" si="1"/>
        <v>11247131.12</v>
      </c>
      <c r="K12" s="76">
        <f aca="true" t="shared" si="2" ref="K12:K74">J12/I12*100</f>
        <v>6.174858128702153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</row>
    <row r="13" spans="1:19" ht="20.25">
      <c r="A13" s="78" t="s">
        <v>24</v>
      </c>
      <c r="B13" s="4">
        <v>11010000</v>
      </c>
      <c r="C13" s="75">
        <f>C14+C15+C16</f>
        <v>181834960</v>
      </c>
      <c r="D13" s="75">
        <f>D14+D15+D16+D17</f>
        <v>11247131.12</v>
      </c>
      <c r="E13" s="76">
        <f t="shared" si="0"/>
        <v>6.185351331779103</v>
      </c>
      <c r="F13" s="75"/>
      <c r="G13" s="77"/>
      <c r="H13" s="76"/>
      <c r="I13" s="75">
        <f t="shared" si="1"/>
        <v>181834960</v>
      </c>
      <c r="J13" s="75">
        <f t="shared" si="1"/>
        <v>11247131.12</v>
      </c>
      <c r="K13" s="76">
        <f t="shared" si="2"/>
        <v>6.185351331779103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60.75">
      <c r="A14" s="78" t="s">
        <v>25</v>
      </c>
      <c r="B14" s="5">
        <v>11010100</v>
      </c>
      <c r="C14" s="75">
        <v>169334960</v>
      </c>
      <c r="D14" s="75">
        <v>10703647.01</v>
      </c>
      <c r="E14" s="76">
        <f t="shared" si="0"/>
        <v>6.320990662530643</v>
      </c>
      <c r="F14" s="75"/>
      <c r="G14" s="77"/>
      <c r="H14" s="76"/>
      <c r="I14" s="75">
        <f t="shared" si="1"/>
        <v>169334960</v>
      </c>
      <c r="J14" s="75">
        <f t="shared" si="1"/>
        <v>10703647.01</v>
      </c>
      <c r="K14" s="76">
        <f t="shared" si="2"/>
        <v>6.320990662530643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60.75">
      <c r="A15" s="78" t="s">
        <v>26</v>
      </c>
      <c r="B15" s="5">
        <v>11010400</v>
      </c>
      <c r="C15" s="75">
        <v>10500000</v>
      </c>
      <c r="D15" s="75">
        <v>331399.26</v>
      </c>
      <c r="E15" s="76">
        <f t="shared" si="0"/>
        <v>3.156183428571429</v>
      </c>
      <c r="F15" s="75"/>
      <c r="G15" s="77"/>
      <c r="H15" s="76"/>
      <c r="I15" s="75">
        <f t="shared" si="1"/>
        <v>10500000</v>
      </c>
      <c r="J15" s="75">
        <f t="shared" si="1"/>
        <v>331399.26</v>
      </c>
      <c r="K15" s="76">
        <f t="shared" si="2"/>
        <v>3.156183428571429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40.5">
      <c r="A16" s="78" t="s">
        <v>27</v>
      </c>
      <c r="B16" s="5">
        <v>11010500</v>
      </c>
      <c r="C16" s="75">
        <v>2000000</v>
      </c>
      <c r="D16" s="75">
        <v>116732.48</v>
      </c>
      <c r="E16" s="76">
        <f t="shared" si="0"/>
        <v>5.836624</v>
      </c>
      <c r="F16" s="75"/>
      <c r="G16" s="77"/>
      <c r="H16" s="76"/>
      <c r="I16" s="75">
        <f t="shared" si="1"/>
        <v>2000000</v>
      </c>
      <c r="J16" s="75">
        <f t="shared" si="1"/>
        <v>116732.48</v>
      </c>
      <c r="K16" s="76">
        <f t="shared" si="2"/>
        <v>5.836624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60.75">
      <c r="A17" s="82" t="s">
        <v>281</v>
      </c>
      <c r="B17" s="5">
        <v>11011300</v>
      </c>
      <c r="C17" s="75"/>
      <c r="D17" s="75">
        <v>95352.37</v>
      </c>
      <c r="E17" s="76"/>
      <c r="F17" s="75"/>
      <c r="G17" s="77"/>
      <c r="H17" s="76"/>
      <c r="I17" s="75"/>
      <c r="J17" s="75">
        <f t="shared" si="1"/>
        <v>95352.37</v>
      </c>
      <c r="K17" s="76"/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</row>
    <row r="18" spans="1:19" ht="20.25">
      <c r="A18" s="79" t="s">
        <v>90</v>
      </c>
      <c r="B18" s="80">
        <v>11020000</v>
      </c>
      <c r="C18" s="75">
        <f>C19</f>
        <v>309000</v>
      </c>
      <c r="D18" s="75">
        <f>D19</f>
        <v>0</v>
      </c>
      <c r="E18" s="76">
        <f t="shared" si="0"/>
        <v>0</v>
      </c>
      <c r="F18" s="75"/>
      <c r="G18" s="77"/>
      <c r="H18" s="76"/>
      <c r="I18" s="75">
        <f t="shared" si="1"/>
        <v>309000</v>
      </c>
      <c r="J18" s="75">
        <f t="shared" si="1"/>
        <v>0</v>
      </c>
      <c r="K18" s="76">
        <f t="shared" si="2"/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</row>
    <row r="19" spans="1:11" ht="40.5">
      <c r="A19" s="79" t="s">
        <v>91</v>
      </c>
      <c r="B19" s="81">
        <v>11020200</v>
      </c>
      <c r="C19" s="75">
        <v>309000</v>
      </c>
      <c r="D19" s="75">
        <v>0</v>
      </c>
      <c r="E19" s="76">
        <f t="shared" si="0"/>
        <v>0</v>
      </c>
      <c r="F19" s="75"/>
      <c r="G19" s="77"/>
      <c r="H19" s="76"/>
      <c r="I19" s="75">
        <f t="shared" si="1"/>
        <v>309000</v>
      </c>
      <c r="J19" s="75">
        <f t="shared" si="1"/>
        <v>0</v>
      </c>
      <c r="K19" s="76">
        <f t="shared" si="2"/>
        <v>0</v>
      </c>
    </row>
    <row r="20" spans="1:11" ht="40.5">
      <c r="A20" s="74" t="s">
        <v>28</v>
      </c>
      <c r="B20" s="4">
        <v>13000000</v>
      </c>
      <c r="C20" s="75">
        <f>C21+C24</f>
        <v>2921900</v>
      </c>
      <c r="D20" s="75">
        <f>D21+D24</f>
        <v>155440.12999999998</v>
      </c>
      <c r="E20" s="76">
        <f t="shared" si="0"/>
        <v>5.319830589684793</v>
      </c>
      <c r="F20" s="75"/>
      <c r="G20" s="77"/>
      <c r="H20" s="76"/>
      <c r="I20" s="75">
        <f t="shared" si="1"/>
        <v>2921900</v>
      </c>
      <c r="J20" s="75">
        <f t="shared" si="1"/>
        <v>155440.12999999998</v>
      </c>
      <c r="K20" s="76">
        <f t="shared" si="2"/>
        <v>5.319830589684793</v>
      </c>
    </row>
    <row r="21" spans="1:19" ht="20.25">
      <c r="A21" s="78" t="s">
        <v>43</v>
      </c>
      <c r="B21" s="4">
        <v>13010000</v>
      </c>
      <c r="C21" s="75">
        <f>C22+C23</f>
        <v>2891900</v>
      </c>
      <c r="D21" s="75">
        <f>D22+D23</f>
        <v>149743.41999999998</v>
      </c>
      <c r="E21" s="76">
        <f t="shared" si="0"/>
        <v>5.1780289774888475</v>
      </c>
      <c r="F21" s="75"/>
      <c r="G21" s="77"/>
      <c r="H21" s="76"/>
      <c r="I21" s="75">
        <f t="shared" si="1"/>
        <v>2891900</v>
      </c>
      <c r="J21" s="75">
        <f t="shared" si="1"/>
        <v>149743.41999999998</v>
      </c>
      <c r="K21" s="76">
        <f t="shared" si="2"/>
        <v>5.1780289774888475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</row>
    <row r="22" spans="1:19" ht="60.75">
      <c r="A22" s="78" t="s">
        <v>44</v>
      </c>
      <c r="B22" s="5">
        <v>13010100</v>
      </c>
      <c r="C22" s="75">
        <v>2503000</v>
      </c>
      <c r="D22" s="75">
        <v>98074.42</v>
      </c>
      <c r="E22" s="76">
        <f t="shared" si="0"/>
        <v>3.9182748701558126</v>
      </c>
      <c r="F22" s="75"/>
      <c r="G22" s="77"/>
      <c r="H22" s="76"/>
      <c r="I22" s="75">
        <f t="shared" si="1"/>
        <v>2503000</v>
      </c>
      <c r="J22" s="75">
        <f t="shared" si="1"/>
        <v>98074.42</v>
      </c>
      <c r="K22" s="76">
        <f t="shared" si="2"/>
        <v>3.9182748701558126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</row>
    <row r="23" spans="1:19" ht="81">
      <c r="A23" s="78" t="s">
        <v>45</v>
      </c>
      <c r="B23" s="5">
        <v>13010200</v>
      </c>
      <c r="C23" s="75">
        <v>388900</v>
      </c>
      <c r="D23" s="75">
        <v>51669</v>
      </c>
      <c r="E23" s="76">
        <f t="shared" si="0"/>
        <v>13.285934687580356</v>
      </c>
      <c r="F23" s="75"/>
      <c r="G23" s="77"/>
      <c r="H23" s="76"/>
      <c r="I23" s="75">
        <f t="shared" si="1"/>
        <v>388900</v>
      </c>
      <c r="J23" s="75">
        <f t="shared" si="1"/>
        <v>51669</v>
      </c>
      <c r="K23" s="76">
        <f t="shared" si="2"/>
        <v>13.285934687580356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</row>
    <row r="24" spans="1:19" ht="40.5">
      <c r="A24" s="78" t="s">
        <v>29</v>
      </c>
      <c r="B24" s="4">
        <v>13030000</v>
      </c>
      <c r="C24" s="75">
        <f>C25</f>
        <v>30000</v>
      </c>
      <c r="D24" s="75">
        <f>D25</f>
        <v>5696.71</v>
      </c>
      <c r="E24" s="76">
        <f t="shared" si="0"/>
        <v>18.98903333333333</v>
      </c>
      <c r="F24" s="75"/>
      <c r="G24" s="77"/>
      <c r="H24" s="76"/>
      <c r="I24" s="75">
        <f t="shared" si="1"/>
        <v>30000</v>
      </c>
      <c r="J24" s="75">
        <f t="shared" si="1"/>
        <v>5696.71</v>
      </c>
      <c r="K24" s="76">
        <f t="shared" si="2"/>
        <v>18.98903333333333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</row>
    <row r="25" spans="1:19" ht="40.5">
      <c r="A25" s="78" t="s">
        <v>30</v>
      </c>
      <c r="B25" s="5">
        <v>13030100</v>
      </c>
      <c r="C25" s="75">
        <v>30000</v>
      </c>
      <c r="D25" s="75">
        <v>5696.71</v>
      </c>
      <c r="E25" s="76">
        <f t="shared" si="0"/>
        <v>18.98903333333333</v>
      </c>
      <c r="F25" s="75"/>
      <c r="G25" s="77"/>
      <c r="H25" s="76"/>
      <c r="I25" s="75">
        <f t="shared" si="1"/>
        <v>30000</v>
      </c>
      <c r="J25" s="75">
        <f t="shared" si="1"/>
        <v>5696.71</v>
      </c>
      <c r="K25" s="76">
        <f t="shared" si="2"/>
        <v>18.98903333333333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</row>
    <row r="26" spans="1:19" ht="20.25">
      <c r="A26" s="74" t="s">
        <v>46</v>
      </c>
      <c r="B26" s="4">
        <v>14000000</v>
      </c>
      <c r="C26" s="75">
        <f>C27+C29+C31</f>
        <v>33170000</v>
      </c>
      <c r="D26" s="75">
        <f>D27+D29+D31</f>
        <v>2388959.23</v>
      </c>
      <c r="E26" s="76">
        <f t="shared" si="0"/>
        <v>7.202168314742237</v>
      </c>
      <c r="F26" s="75"/>
      <c r="G26" s="77"/>
      <c r="H26" s="76"/>
      <c r="I26" s="75">
        <f t="shared" si="1"/>
        <v>33170000</v>
      </c>
      <c r="J26" s="75">
        <f t="shared" si="1"/>
        <v>2388959.23</v>
      </c>
      <c r="K26" s="76">
        <f t="shared" si="2"/>
        <v>7.202168314742237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</row>
    <row r="27" spans="1:19" ht="40.5">
      <c r="A27" s="78" t="s">
        <v>47</v>
      </c>
      <c r="B27" s="4">
        <v>14020000</v>
      </c>
      <c r="C27" s="75">
        <f>C28</f>
        <v>6880000</v>
      </c>
      <c r="D27" s="75">
        <f>D28</f>
        <v>232772.98</v>
      </c>
      <c r="E27" s="76">
        <f t="shared" si="0"/>
        <v>3.3833281976744187</v>
      </c>
      <c r="F27" s="75"/>
      <c r="G27" s="77"/>
      <c r="H27" s="76"/>
      <c r="I27" s="75">
        <f t="shared" si="1"/>
        <v>6880000</v>
      </c>
      <c r="J27" s="75">
        <f t="shared" si="1"/>
        <v>232772.98</v>
      </c>
      <c r="K27" s="76">
        <f t="shared" si="2"/>
        <v>3.3833281976744187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</row>
    <row r="28" spans="1:19" ht="20.25">
      <c r="A28" s="78" t="s">
        <v>48</v>
      </c>
      <c r="B28" s="5">
        <v>14021900</v>
      </c>
      <c r="C28" s="75">
        <v>6880000</v>
      </c>
      <c r="D28" s="75">
        <v>232772.98</v>
      </c>
      <c r="E28" s="76">
        <f t="shared" si="0"/>
        <v>3.3833281976744187</v>
      </c>
      <c r="F28" s="75"/>
      <c r="G28" s="77"/>
      <c r="H28" s="76"/>
      <c r="I28" s="75">
        <f t="shared" si="1"/>
        <v>6880000</v>
      </c>
      <c r="J28" s="75">
        <f t="shared" si="1"/>
        <v>232772.98</v>
      </c>
      <c r="K28" s="76">
        <f t="shared" si="2"/>
        <v>3.3833281976744187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</row>
    <row r="29" spans="1:19" ht="40.5">
      <c r="A29" s="78" t="s">
        <v>49</v>
      </c>
      <c r="B29" s="4">
        <v>14030000</v>
      </c>
      <c r="C29" s="75">
        <f>C30</f>
        <v>18020000</v>
      </c>
      <c r="D29" s="75">
        <f>D30</f>
        <v>1427044.87</v>
      </c>
      <c r="E29" s="76">
        <f t="shared" si="0"/>
        <v>7.919227913429523</v>
      </c>
      <c r="F29" s="75"/>
      <c r="G29" s="77"/>
      <c r="H29" s="76"/>
      <c r="I29" s="75">
        <f t="shared" si="1"/>
        <v>18020000</v>
      </c>
      <c r="J29" s="75">
        <f t="shared" si="1"/>
        <v>1427044.87</v>
      </c>
      <c r="K29" s="76">
        <f t="shared" si="2"/>
        <v>7.919227913429523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</row>
    <row r="30" spans="1:19" ht="20.25">
      <c r="A30" s="78" t="s">
        <v>48</v>
      </c>
      <c r="B30" s="5">
        <v>14031900</v>
      </c>
      <c r="C30" s="75">
        <v>18020000</v>
      </c>
      <c r="D30" s="75">
        <v>1427044.87</v>
      </c>
      <c r="E30" s="76">
        <f t="shared" si="0"/>
        <v>7.919227913429523</v>
      </c>
      <c r="F30" s="75"/>
      <c r="G30" s="77"/>
      <c r="H30" s="76"/>
      <c r="I30" s="75">
        <f t="shared" si="1"/>
        <v>18020000</v>
      </c>
      <c r="J30" s="75">
        <f t="shared" si="1"/>
        <v>1427044.87</v>
      </c>
      <c r="K30" s="76">
        <f t="shared" si="2"/>
        <v>7.919227913429523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</row>
    <row r="31" spans="1:19" ht="40.5">
      <c r="A31" s="78" t="s">
        <v>50</v>
      </c>
      <c r="B31" s="4">
        <v>14040000</v>
      </c>
      <c r="C31" s="75">
        <f>C32+C33</f>
        <v>8270000</v>
      </c>
      <c r="D31" s="75">
        <f>D32+D33</f>
        <v>729141.38</v>
      </c>
      <c r="E31" s="76">
        <f t="shared" si="0"/>
        <v>8.816703506650544</v>
      </c>
      <c r="F31" s="75"/>
      <c r="G31" s="77"/>
      <c r="H31" s="76"/>
      <c r="I31" s="75">
        <f t="shared" si="1"/>
        <v>8270000</v>
      </c>
      <c r="J31" s="75">
        <f t="shared" si="1"/>
        <v>729141.38</v>
      </c>
      <c r="K31" s="76">
        <f t="shared" si="2"/>
        <v>8.816703506650544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</row>
    <row r="32" spans="1:19" ht="101.25">
      <c r="A32" s="82" t="s">
        <v>93</v>
      </c>
      <c r="B32" s="5">
        <v>14040100</v>
      </c>
      <c r="C32" s="75">
        <v>4530000</v>
      </c>
      <c r="D32" s="75">
        <v>382264.54</v>
      </c>
      <c r="E32" s="76">
        <f t="shared" si="0"/>
        <v>8.438510816777042</v>
      </c>
      <c r="F32" s="75"/>
      <c r="G32" s="77"/>
      <c r="H32" s="76"/>
      <c r="I32" s="75">
        <f t="shared" si="1"/>
        <v>4530000</v>
      </c>
      <c r="J32" s="75">
        <f t="shared" si="1"/>
        <v>382264.54</v>
      </c>
      <c r="K32" s="76">
        <f t="shared" si="2"/>
        <v>8.438510816777042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</row>
    <row r="33" spans="1:19" ht="81">
      <c r="A33" s="82" t="s">
        <v>94</v>
      </c>
      <c r="B33" s="5">
        <v>14040200</v>
      </c>
      <c r="C33" s="75">
        <v>3740000</v>
      </c>
      <c r="D33" s="75">
        <v>346876.84</v>
      </c>
      <c r="E33" s="76">
        <f t="shared" si="0"/>
        <v>9.27478181818182</v>
      </c>
      <c r="F33" s="75"/>
      <c r="G33" s="77"/>
      <c r="H33" s="76"/>
      <c r="I33" s="75">
        <f t="shared" si="1"/>
        <v>3740000</v>
      </c>
      <c r="J33" s="75">
        <f t="shared" si="1"/>
        <v>346876.84</v>
      </c>
      <c r="K33" s="76">
        <f t="shared" si="2"/>
        <v>9.27478181818182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</row>
    <row r="34" spans="1:19" ht="60.75">
      <c r="A34" s="74" t="s">
        <v>51</v>
      </c>
      <c r="B34" s="4">
        <v>18000000</v>
      </c>
      <c r="C34" s="75">
        <f>C35+C45+C47</f>
        <v>67658300</v>
      </c>
      <c r="D34" s="75">
        <f>D35+D45+D47</f>
        <v>8311501.970000001</v>
      </c>
      <c r="E34" s="76">
        <f t="shared" si="0"/>
        <v>12.284526761683342</v>
      </c>
      <c r="F34" s="75"/>
      <c r="G34" s="77"/>
      <c r="H34" s="76"/>
      <c r="I34" s="75">
        <f t="shared" si="1"/>
        <v>67658300</v>
      </c>
      <c r="J34" s="75">
        <f t="shared" si="1"/>
        <v>8311501.970000001</v>
      </c>
      <c r="K34" s="76">
        <f t="shared" si="2"/>
        <v>12.284526761683342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</row>
    <row r="35" spans="1:19" ht="20.25">
      <c r="A35" s="78" t="s">
        <v>52</v>
      </c>
      <c r="B35" s="4">
        <v>18010000</v>
      </c>
      <c r="C35" s="75">
        <f>C36+C37+C38+C39+C40+C41+C42+C43+C44</f>
        <v>24979600</v>
      </c>
      <c r="D35" s="75">
        <f>D36+D37+D38+D39+D40+D41+D42+D43+D44</f>
        <v>2038265.85</v>
      </c>
      <c r="E35" s="76">
        <f t="shared" si="0"/>
        <v>8.159721732934075</v>
      </c>
      <c r="F35" s="75"/>
      <c r="G35" s="77"/>
      <c r="H35" s="76"/>
      <c r="I35" s="75">
        <f t="shared" si="1"/>
        <v>24979600</v>
      </c>
      <c r="J35" s="75">
        <f t="shared" si="1"/>
        <v>2038265.85</v>
      </c>
      <c r="K35" s="76">
        <f t="shared" si="2"/>
        <v>8.159721732934075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</row>
    <row r="36" spans="1:19" ht="60.75">
      <c r="A36" s="78" t="s">
        <v>53</v>
      </c>
      <c r="B36" s="5">
        <v>18010100</v>
      </c>
      <c r="C36" s="75">
        <v>11300</v>
      </c>
      <c r="D36" s="75">
        <v>1012.04</v>
      </c>
      <c r="E36" s="76">
        <f t="shared" si="0"/>
        <v>8.956106194690266</v>
      </c>
      <c r="F36" s="75"/>
      <c r="G36" s="77"/>
      <c r="H36" s="76"/>
      <c r="I36" s="75">
        <f t="shared" si="1"/>
        <v>11300</v>
      </c>
      <c r="J36" s="75">
        <f t="shared" si="1"/>
        <v>1012.04</v>
      </c>
      <c r="K36" s="76">
        <f t="shared" si="2"/>
        <v>8.956106194690266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</row>
    <row r="37" spans="1:19" ht="60.75">
      <c r="A37" s="78" t="s">
        <v>54</v>
      </c>
      <c r="B37" s="5">
        <v>18010200</v>
      </c>
      <c r="C37" s="75">
        <v>580100</v>
      </c>
      <c r="D37" s="75">
        <v>166102.26</v>
      </c>
      <c r="E37" s="76">
        <f t="shared" si="0"/>
        <v>28.633383899327704</v>
      </c>
      <c r="F37" s="75"/>
      <c r="G37" s="77"/>
      <c r="H37" s="76"/>
      <c r="I37" s="75">
        <f t="shared" si="1"/>
        <v>580100</v>
      </c>
      <c r="J37" s="75">
        <f t="shared" si="1"/>
        <v>166102.26</v>
      </c>
      <c r="K37" s="76">
        <f t="shared" si="2"/>
        <v>28.633383899327704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</row>
    <row r="38" spans="1:19" ht="60.75">
      <c r="A38" s="78" t="s">
        <v>55</v>
      </c>
      <c r="B38" s="5">
        <v>18010300</v>
      </c>
      <c r="C38" s="75">
        <v>1452400</v>
      </c>
      <c r="D38" s="75">
        <v>295256.75</v>
      </c>
      <c r="E38" s="76">
        <f t="shared" si="0"/>
        <v>20.32888667033875</v>
      </c>
      <c r="F38" s="75"/>
      <c r="G38" s="77"/>
      <c r="H38" s="76"/>
      <c r="I38" s="75">
        <f t="shared" si="1"/>
        <v>1452400</v>
      </c>
      <c r="J38" s="75">
        <f t="shared" si="1"/>
        <v>295256.75</v>
      </c>
      <c r="K38" s="76">
        <f t="shared" si="2"/>
        <v>20.32888667033875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</row>
    <row r="39" spans="1:19" ht="60.75">
      <c r="A39" s="78" t="s">
        <v>56</v>
      </c>
      <c r="B39" s="5">
        <v>18010400</v>
      </c>
      <c r="C39" s="75">
        <v>1293200</v>
      </c>
      <c r="D39" s="75">
        <v>296613.9</v>
      </c>
      <c r="E39" s="76">
        <f t="shared" si="0"/>
        <v>22.93642901330034</v>
      </c>
      <c r="F39" s="75"/>
      <c r="G39" s="77"/>
      <c r="H39" s="76"/>
      <c r="I39" s="75">
        <f t="shared" si="1"/>
        <v>1293200</v>
      </c>
      <c r="J39" s="75">
        <f t="shared" si="1"/>
        <v>296613.9</v>
      </c>
      <c r="K39" s="76">
        <f t="shared" si="2"/>
        <v>22.93642901330034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/>
      <c r="R39" s="2">
        <v>0</v>
      </c>
      <c r="S39" s="2">
        <v>0</v>
      </c>
    </row>
    <row r="40" spans="1:19" ht="20.25">
      <c r="A40" s="78" t="s">
        <v>57</v>
      </c>
      <c r="B40" s="5">
        <v>18010500</v>
      </c>
      <c r="C40" s="75">
        <v>9227600</v>
      </c>
      <c r="D40" s="75">
        <v>361475.93</v>
      </c>
      <c r="E40" s="76">
        <f t="shared" si="0"/>
        <v>3.917334193072955</v>
      </c>
      <c r="F40" s="75"/>
      <c r="G40" s="77"/>
      <c r="H40" s="76"/>
      <c r="I40" s="75">
        <f t="shared" si="1"/>
        <v>9227600</v>
      </c>
      <c r="J40" s="75">
        <f t="shared" si="1"/>
        <v>361475.93</v>
      </c>
      <c r="K40" s="76">
        <f t="shared" si="2"/>
        <v>3.917334193072955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</row>
    <row r="41" spans="1:19" ht="20.25">
      <c r="A41" s="78" t="s">
        <v>58</v>
      </c>
      <c r="B41" s="5">
        <v>18010600</v>
      </c>
      <c r="C41" s="75">
        <v>9270000</v>
      </c>
      <c r="D41" s="75">
        <v>724306.5</v>
      </c>
      <c r="E41" s="76">
        <f t="shared" si="0"/>
        <v>7.813446601941748</v>
      </c>
      <c r="F41" s="75"/>
      <c r="G41" s="77"/>
      <c r="H41" s="76"/>
      <c r="I41" s="75">
        <f t="shared" si="1"/>
        <v>9270000</v>
      </c>
      <c r="J41" s="75">
        <f t="shared" si="1"/>
        <v>724306.5</v>
      </c>
      <c r="K41" s="76">
        <f t="shared" si="2"/>
        <v>7.813446601941748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</row>
    <row r="42" spans="1:19" ht="20.25">
      <c r="A42" s="78" t="s">
        <v>59</v>
      </c>
      <c r="B42" s="5">
        <v>18010700</v>
      </c>
      <c r="C42" s="75">
        <v>1500000</v>
      </c>
      <c r="D42" s="75">
        <v>82319.84</v>
      </c>
      <c r="E42" s="76">
        <f t="shared" si="0"/>
        <v>5.487989333333333</v>
      </c>
      <c r="F42" s="75"/>
      <c r="G42" s="77"/>
      <c r="H42" s="76"/>
      <c r="I42" s="75">
        <f t="shared" si="1"/>
        <v>1500000</v>
      </c>
      <c r="J42" s="75">
        <f t="shared" si="1"/>
        <v>82319.84</v>
      </c>
      <c r="K42" s="76">
        <f t="shared" si="2"/>
        <v>5.487989333333333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</row>
    <row r="43" spans="1:19" ht="20.25">
      <c r="A43" s="78" t="s">
        <v>60</v>
      </c>
      <c r="B43" s="5">
        <v>18010900</v>
      </c>
      <c r="C43" s="75">
        <v>1620000</v>
      </c>
      <c r="D43" s="75">
        <v>98678.63</v>
      </c>
      <c r="E43" s="76">
        <f t="shared" si="0"/>
        <v>6.091273456790123</v>
      </c>
      <c r="F43" s="75"/>
      <c r="G43" s="77"/>
      <c r="H43" s="76"/>
      <c r="I43" s="75">
        <f t="shared" si="1"/>
        <v>1620000</v>
      </c>
      <c r="J43" s="75">
        <f t="shared" si="1"/>
        <v>98678.63</v>
      </c>
      <c r="K43" s="76">
        <f t="shared" si="2"/>
        <v>6.091273456790123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</row>
    <row r="44" spans="1:19" ht="20.25">
      <c r="A44" s="78" t="s">
        <v>61</v>
      </c>
      <c r="B44" s="5">
        <v>18011100</v>
      </c>
      <c r="C44" s="75">
        <v>25000</v>
      </c>
      <c r="D44" s="75">
        <v>12500</v>
      </c>
      <c r="E44" s="76">
        <f t="shared" si="0"/>
        <v>50</v>
      </c>
      <c r="F44" s="75"/>
      <c r="G44" s="77"/>
      <c r="H44" s="76"/>
      <c r="I44" s="75">
        <f t="shared" si="1"/>
        <v>25000</v>
      </c>
      <c r="J44" s="75">
        <f t="shared" si="1"/>
        <v>12500</v>
      </c>
      <c r="K44" s="76">
        <f t="shared" si="2"/>
        <v>50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</row>
    <row r="45" spans="1:19" ht="20.25">
      <c r="A45" s="78" t="s">
        <v>62</v>
      </c>
      <c r="B45" s="4">
        <v>18030000</v>
      </c>
      <c r="C45" s="75">
        <f>C46</f>
        <v>96300</v>
      </c>
      <c r="D45" s="75">
        <f>D46</f>
        <v>1437</v>
      </c>
      <c r="E45" s="76">
        <f t="shared" si="0"/>
        <v>1.4922118380062306</v>
      </c>
      <c r="F45" s="75"/>
      <c r="G45" s="77"/>
      <c r="H45" s="76"/>
      <c r="I45" s="75">
        <f t="shared" si="1"/>
        <v>96300</v>
      </c>
      <c r="J45" s="75">
        <f t="shared" si="1"/>
        <v>1437</v>
      </c>
      <c r="K45" s="76">
        <f t="shared" si="2"/>
        <v>1.4922118380062306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</row>
    <row r="46" spans="1:11" ht="20.25">
      <c r="A46" s="78" t="s">
        <v>63</v>
      </c>
      <c r="B46" s="5">
        <v>18030200</v>
      </c>
      <c r="C46" s="75">
        <v>96300</v>
      </c>
      <c r="D46" s="75">
        <v>1437</v>
      </c>
      <c r="E46" s="76">
        <f t="shared" si="0"/>
        <v>1.4922118380062306</v>
      </c>
      <c r="F46" s="75"/>
      <c r="G46" s="77"/>
      <c r="H46" s="76"/>
      <c r="I46" s="75">
        <f t="shared" si="1"/>
        <v>96300</v>
      </c>
      <c r="J46" s="75">
        <f t="shared" si="1"/>
        <v>1437</v>
      </c>
      <c r="K46" s="76">
        <f t="shared" si="2"/>
        <v>1.4922118380062306</v>
      </c>
    </row>
    <row r="47" spans="1:19" ht="20.25">
      <c r="A47" s="78" t="s">
        <v>64</v>
      </c>
      <c r="B47" s="4">
        <v>18050000</v>
      </c>
      <c r="C47" s="75">
        <f>C48+C49+C50</f>
        <v>42582400</v>
      </c>
      <c r="D47" s="75">
        <f>D48+D49+D50</f>
        <v>6271799.12</v>
      </c>
      <c r="E47" s="76">
        <f t="shared" si="0"/>
        <v>14.728618208461713</v>
      </c>
      <c r="F47" s="75"/>
      <c r="G47" s="77"/>
      <c r="H47" s="76"/>
      <c r="I47" s="75">
        <f t="shared" si="1"/>
        <v>42582400</v>
      </c>
      <c r="J47" s="75">
        <f t="shared" si="1"/>
        <v>6271799.12</v>
      </c>
      <c r="K47" s="76">
        <f t="shared" si="2"/>
        <v>14.728618208461713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</row>
    <row r="48" spans="1:19" ht="20.25">
      <c r="A48" s="78" t="s">
        <v>65</v>
      </c>
      <c r="B48" s="5">
        <v>18050300</v>
      </c>
      <c r="C48" s="75">
        <v>2304700</v>
      </c>
      <c r="D48" s="75">
        <v>141071.45</v>
      </c>
      <c r="E48" s="76">
        <f t="shared" si="0"/>
        <v>6.12103310626112</v>
      </c>
      <c r="F48" s="75"/>
      <c r="G48" s="77"/>
      <c r="H48" s="76"/>
      <c r="I48" s="75">
        <f t="shared" si="1"/>
        <v>2304700</v>
      </c>
      <c r="J48" s="75">
        <f t="shared" si="1"/>
        <v>141071.45</v>
      </c>
      <c r="K48" s="76">
        <f t="shared" si="2"/>
        <v>6.12103310626112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</row>
    <row r="49" spans="1:19" ht="20.25">
      <c r="A49" s="78" t="s">
        <v>66</v>
      </c>
      <c r="B49" s="5">
        <v>18050400</v>
      </c>
      <c r="C49" s="75">
        <v>37327700</v>
      </c>
      <c r="D49" s="75">
        <v>5406026.97</v>
      </c>
      <c r="E49" s="76">
        <f t="shared" si="0"/>
        <v>14.482614707040614</v>
      </c>
      <c r="F49" s="75"/>
      <c r="G49" s="77"/>
      <c r="H49" s="76"/>
      <c r="I49" s="75">
        <f t="shared" si="1"/>
        <v>37327700</v>
      </c>
      <c r="J49" s="75">
        <f t="shared" si="1"/>
        <v>5406026.97</v>
      </c>
      <c r="K49" s="76">
        <f t="shared" si="2"/>
        <v>14.482614707040614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</row>
    <row r="50" spans="1:19" ht="81">
      <c r="A50" s="78" t="s">
        <v>67</v>
      </c>
      <c r="B50" s="5">
        <v>18050500</v>
      </c>
      <c r="C50" s="75">
        <v>2950000</v>
      </c>
      <c r="D50" s="75">
        <v>724700.7</v>
      </c>
      <c r="E50" s="76">
        <f t="shared" si="0"/>
        <v>24.566125423728813</v>
      </c>
      <c r="F50" s="75"/>
      <c r="G50" s="77"/>
      <c r="H50" s="76"/>
      <c r="I50" s="75">
        <f t="shared" si="1"/>
        <v>2950000</v>
      </c>
      <c r="J50" s="75">
        <f t="shared" si="1"/>
        <v>724700.7</v>
      </c>
      <c r="K50" s="76">
        <f t="shared" si="2"/>
        <v>24.566125423728813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</row>
    <row r="51" spans="1:19" ht="20.25">
      <c r="A51" s="74" t="s">
        <v>31</v>
      </c>
      <c r="B51" s="4">
        <v>19000000</v>
      </c>
      <c r="C51" s="75"/>
      <c r="D51" s="75"/>
      <c r="E51" s="76"/>
      <c r="F51" s="75">
        <f>F52</f>
        <v>160900</v>
      </c>
      <c r="G51" s="75">
        <f>G52</f>
        <v>19884.379999999997</v>
      </c>
      <c r="H51" s="76">
        <f aca="true" t="shared" si="3" ref="H51:H56">G51/F51*100</f>
        <v>12.358222498446239</v>
      </c>
      <c r="I51" s="75">
        <f t="shared" si="1"/>
        <v>160900</v>
      </c>
      <c r="J51" s="75">
        <f t="shared" si="1"/>
        <v>19884.379999999997</v>
      </c>
      <c r="K51" s="76">
        <f t="shared" si="2"/>
        <v>12.358222498446239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</row>
    <row r="52" spans="1:19" ht="20.25">
      <c r="A52" s="78" t="s">
        <v>32</v>
      </c>
      <c r="B52" s="4">
        <v>19010000</v>
      </c>
      <c r="C52" s="75"/>
      <c r="D52" s="75"/>
      <c r="E52" s="76"/>
      <c r="F52" s="75">
        <f>F53+F54+F55</f>
        <v>160900</v>
      </c>
      <c r="G52" s="75">
        <f>G53+G54+G55</f>
        <v>19884.379999999997</v>
      </c>
      <c r="H52" s="76">
        <f t="shared" si="3"/>
        <v>12.358222498446239</v>
      </c>
      <c r="I52" s="75">
        <f t="shared" si="1"/>
        <v>160900</v>
      </c>
      <c r="J52" s="75">
        <f t="shared" si="1"/>
        <v>19884.379999999997</v>
      </c>
      <c r="K52" s="76">
        <f t="shared" si="2"/>
        <v>12.358222498446239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</row>
    <row r="53" spans="1:19" ht="81">
      <c r="A53" s="78" t="s">
        <v>33</v>
      </c>
      <c r="B53" s="5">
        <v>19010100</v>
      </c>
      <c r="C53" s="75"/>
      <c r="D53" s="75"/>
      <c r="E53" s="76"/>
      <c r="F53" s="75">
        <v>51800</v>
      </c>
      <c r="G53" s="83">
        <v>1774.21</v>
      </c>
      <c r="H53" s="76">
        <f t="shared" si="3"/>
        <v>3.42511583011583</v>
      </c>
      <c r="I53" s="75">
        <f t="shared" si="1"/>
        <v>51800</v>
      </c>
      <c r="J53" s="75">
        <f t="shared" si="1"/>
        <v>1774.21</v>
      </c>
      <c r="K53" s="76">
        <f t="shared" si="2"/>
        <v>3.42511583011583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</row>
    <row r="54" spans="1:19" ht="40.5">
      <c r="A54" s="78" t="s">
        <v>34</v>
      </c>
      <c r="B54" s="5">
        <v>19010200</v>
      </c>
      <c r="C54" s="75"/>
      <c r="D54" s="75"/>
      <c r="E54" s="76"/>
      <c r="F54" s="75">
        <v>77700</v>
      </c>
      <c r="G54" s="83">
        <v>17750</v>
      </c>
      <c r="H54" s="76">
        <f t="shared" si="3"/>
        <v>22.844272844272844</v>
      </c>
      <c r="I54" s="75">
        <f t="shared" si="1"/>
        <v>77700</v>
      </c>
      <c r="J54" s="75">
        <f t="shared" si="1"/>
        <v>17750</v>
      </c>
      <c r="K54" s="76">
        <f t="shared" si="2"/>
        <v>22.844272844272844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</row>
    <row r="55" spans="1:19" ht="60.75">
      <c r="A55" s="78" t="s">
        <v>35</v>
      </c>
      <c r="B55" s="5">
        <v>19010300</v>
      </c>
      <c r="C55" s="75"/>
      <c r="D55" s="75"/>
      <c r="E55" s="76"/>
      <c r="F55" s="75">
        <v>31400</v>
      </c>
      <c r="G55" s="83">
        <v>360.17</v>
      </c>
      <c r="H55" s="76">
        <f t="shared" si="3"/>
        <v>1.1470382165605097</v>
      </c>
      <c r="I55" s="75">
        <f t="shared" si="1"/>
        <v>31400</v>
      </c>
      <c r="J55" s="75">
        <f t="shared" si="1"/>
        <v>360.17</v>
      </c>
      <c r="K55" s="76">
        <f t="shared" si="2"/>
        <v>1.1470382165605097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</row>
    <row r="56" spans="1:19" ht="20.25">
      <c r="A56" s="71" t="s">
        <v>36</v>
      </c>
      <c r="B56" s="4">
        <v>20000000</v>
      </c>
      <c r="C56" s="72">
        <f>C57+C62+C72</f>
        <v>3565000</v>
      </c>
      <c r="D56" s="72">
        <f>D57+D62+D72</f>
        <v>385903.55</v>
      </c>
      <c r="E56" s="73">
        <f t="shared" si="0"/>
        <v>10.824784011220196</v>
      </c>
      <c r="F56" s="72">
        <f>F57+F62+F72+F77</f>
        <v>4191950</v>
      </c>
      <c r="G56" s="72">
        <f>G57+G62+G72+G77</f>
        <v>549311.41</v>
      </c>
      <c r="H56" s="73">
        <f t="shared" si="3"/>
        <v>13.103959016686744</v>
      </c>
      <c r="I56" s="72">
        <f t="shared" si="1"/>
        <v>7756950</v>
      </c>
      <c r="J56" s="72">
        <f t="shared" si="1"/>
        <v>935214.96</v>
      </c>
      <c r="K56" s="73">
        <f t="shared" si="2"/>
        <v>12.056477868234293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</row>
    <row r="57" spans="1:19" ht="20.25">
      <c r="A57" s="74" t="s">
        <v>37</v>
      </c>
      <c r="B57" s="4">
        <v>21000000</v>
      </c>
      <c r="C57" s="75">
        <f>C58</f>
        <v>235600</v>
      </c>
      <c r="D57" s="75">
        <f>D58</f>
        <v>74863.55</v>
      </c>
      <c r="E57" s="76">
        <f t="shared" si="0"/>
        <v>31.775700339558576</v>
      </c>
      <c r="F57" s="75">
        <f>F58</f>
        <v>0</v>
      </c>
      <c r="G57" s="75">
        <f>G58</f>
        <v>0</v>
      </c>
      <c r="H57" s="76"/>
      <c r="I57" s="75">
        <f t="shared" si="1"/>
        <v>235600</v>
      </c>
      <c r="J57" s="75">
        <f t="shared" si="1"/>
        <v>74863.55</v>
      </c>
      <c r="K57" s="76">
        <f t="shared" si="2"/>
        <v>31.775700339558576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</row>
    <row r="58" spans="1:19" ht="20.25">
      <c r="A58" s="78" t="s">
        <v>38</v>
      </c>
      <c r="B58" s="4">
        <v>21080000</v>
      </c>
      <c r="C58" s="75">
        <f>C59+C60+C61</f>
        <v>235600</v>
      </c>
      <c r="D58" s="75">
        <f>D59+D60+D61</f>
        <v>74863.55</v>
      </c>
      <c r="E58" s="76">
        <f t="shared" si="0"/>
        <v>31.775700339558576</v>
      </c>
      <c r="F58" s="75"/>
      <c r="G58" s="77"/>
      <c r="H58" s="76"/>
      <c r="I58" s="75">
        <f t="shared" si="1"/>
        <v>235600</v>
      </c>
      <c r="J58" s="75">
        <f t="shared" si="1"/>
        <v>74863.55</v>
      </c>
      <c r="K58" s="76">
        <f t="shared" si="2"/>
        <v>31.775700339558576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</row>
    <row r="59" spans="1:19" ht="20.25">
      <c r="A59" s="78" t="s">
        <v>68</v>
      </c>
      <c r="B59" s="5">
        <v>21081100</v>
      </c>
      <c r="C59" s="75">
        <v>29600</v>
      </c>
      <c r="D59" s="75">
        <v>0</v>
      </c>
      <c r="E59" s="76">
        <f t="shared" si="0"/>
        <v>0</v>
      </c>
      <c r="F59" s="75"/>
      <c r="G59" s="77"/>
      <c r="H59" s="76"/>
      <c r="I59" s="75">
        <f t="shared" si="1"/>
        <v>29600</v>
      </c>
      <c r="J59" s="75">
        <f t="shared" si="1"/>
        <v>0</v>
      </c>
      <c r="K59" s="76">
        <f t="shared" si="2"/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</row>
    <row r="60" spans="1:19" ht="60.75">
      <c r="A60" s="78" t="s">
        <v>69</v>
      </c>
      <c r="B60" s="5">
        <v>21081500</v>
      </c>
      <c r="C60" s="75">
        <v>51000</v>
      </c>
      <c r="D60" s="75">
        <v>20835</v>
      </c>
      <c r="E60" s="76">
        <f t="shared" si="0"/>
        <v>40.85294117647059</v>
      </c>
      <c r="F60" s="75"/>
      <c r="G60" s="77"/>
      <c r="H60" s="76"/>
      <c r="I60" s="75">
        <f t="shared" si="1"/>
        <v>51000</v>
      </c>
      <c r="J60" s="75">
        <f t="shared" si="1"/>
        <v>20835</v>
      </c>
      <c r="K60" s="76">
        <f t="shared" si="2"/>
        <v>40.85294117647059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</row>
    <row r="61" spans="1:11" ht="81">
      <c r="A61" s="78" t="s">
        <v>279</v>
      </c>
      <c r="B61" s="5">
        <v>21081800</v>
      </c>
      <c r="C61" s="75">
        <v>155000</v>
      </c>
      <c r="D61" s="75">
        <v>54028.55</v>
      </c>
      <c r="E61" s="76">
        <f t="shared" si="0"/>
        <v>34.857129032258065</v>
      </c>
      <c r="F61" s="75"/>
      <c r="G61" s="77"/>
      <c r="H61" s="76"/>
      <c r="I61" s="75">
        <f t="shared" si="1"/>
        <v>155000</v>
      </c>
      <c r="J61" s="75">
        <f t="shared" si="1"/>
        <v>54028.55</v>
      </c>
      <c r="K61" s="76">
        <f t="shared" si="2"/>
        <v>34.857129032258065</v>
      </c>
    </row>
    <row r="62" spans="1:11" ht="40.5">
      <c r="A62" s="74" t="s">
        <v>39</v>
      </c>
      <c r="B62" s="4">
        <v>22000000</v>
      </c>
      <c r="C62" s="75">
        <f>C63+C67+C69</f>
        <v>3219400</v>
      </c>
      <c r="D62" s="75">
        <f>D63+D67+D69</f>
        <v>227794.58000000002</v>
      </c>
      <c r="E62" s="76">
        <f t="shared" si="0"/>
        <v>7.075684288997951</v>
      </c>
      <c r="F62" s="75"/>
      <c r="G62" s="77"/>
      <c r="H62" s="76"/>
      <c r="I62" s="75">
        <f t="shared" si="1"/>
        <v>3219400</v>
      </c>
      <c r="J62" s="75">
        <f t="shared" si="1"/>
        <v>227794.58000000002</v>
      </c>
      <c r="K62" s="76">
        <f t="shared" si="2"/>
        <v>7.075684288997951</v>
      </c>
    </row>
    <row r="63" spans="1:19" ht="20.25">
      <c r="A63" s="78" t="s">
        <v>40</v>
      </c>
      <c r="B63" s="4">
        <v>22010000</v>
      </c>
      <c r="C63" s="75">
        <f>C64+C65+C66</f>
        <v>3069000</v>
      </c>
      <c r="D63" s="75">
        <f>D64+D65+D66</f>
        <v>210159.26</v>
      </c>
      <c r="E63" s="76">
        <f t="shared" si="0"/>
        <v>6.847809058325188</v>
      </c>
      <c r="F63" s="75"/>
      <c r="G63" s="77"/>
      <c r="H63" s="76"/>
      <c r="I63" s="75">
        <f t="shared" si="1"/>
        <v>3069000</v>
      </c>
      <c r="J63" s="75">
        <f t="shared" si="1"/>
        <v>210159.26</v>
      </c>
      <c r="K63" s="76">
        <f t="shared" si="2"/>
        <v>6.847809058325188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</row>
    <row r="64" spans="1:19" ht="60.75">
      <c r="A64" s="78" t="s">
        <v>70</v>
      </c>
      <c r="B64" s="5">
        <v>22010300</v>
      </c>
      <c r="C64" s="75">
        <v>96300</v>
      </c>
      <c r="D64" s="75">
        <v>8180</v>
      </c>
      <c r="E64" s="76">
        <f t="shared" si="0"/>
        <v>8.49428868120457</v>
      </c>
      <c r="F64" s="75"/>
      <c r="G64" s="77"/>
      <c r="H64" s="76"/>
      <c r="I64" s="75">
        <f t="shared" si="1"/>
        <v>96300</v>
      </c>
      <c r="J64" s="75">
        <f t="shared" si="1"/>
        <v>8180</v>
      </c>
      <c r="K64" s="76">
        <f t="shared" si="2"/>
        <v>8.49428868120457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</row>
    <row r="65" spans="1:19" ht="20.25">
      <c r="A65" s="78" t="s">
        <v>71</v>
      </c>
      <c r="B65" s="5">
        <v>22012500</v>
      </c>
      <c r="C65" s="75">
        <v>2258700</v>
      </c>
      <c r="D65" s="75">
        <v>142944.26</v>
      </c>
      <c r="E65" s="76">
        <f t="shared" si="0"/>
        <v>6.328607606145129</v>
      </c>
      <c r="F65" s="75"/>
      <c r="G65" s="77"/>
      <c r="H65" s="76"/>
      <c r="I65" s="75">
        <f t="shared" si="1"/>
        <v>2258700</v>
      </c>
      <c r="J65" s="75">
        <f t="shared" si="1"/>
        <v>142944.26</v>
      </c>
      <c r="K65" s="76">
        <f t="shared" si="2"/>
        <v>6.328607606145129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</row>
    <row r="66" spans="1:19" ht="40.5">
      <c r="A66" s="78" t="s">
        <v>72</v>
      </c>
      <c r="B66" s="5">
        <v>22012600</v>
      </c>
      <c r="C66" s="75">
        <v>714000</v>
      </c>
      <c r="D66" s="75">
        <v>59035</v>
      </c>
      <c r="E66" s="76">
        <f t="shared" si="0"/>
        <v>8.268207282913165</v>
      </c>
      <c r="F66" s="75"/>
      <c r="G66" s="77"/>
      <c r="H66" s="76"/>
      <c r="I66" s="75">
        <f t="shared" si="1"/>
        <v>714000</v>
      </c>
      <c r="J66" s="75">
        <f t="shared" si="1"/>
        <v>59035</v>
      </c>
      <c r="K66" s="76">
        <f t="shared" si="2"/>
        <v>8.268207282913165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</row>
    <row r="67" spans="1:19" ht="40.5">
      <c r="A67" s="78" t="s">
        <v>41</v>
      </c>
      <c r="B67" s="4">
        <v>22080000</v>
      </c>
      <c r="C67" s="75">
        <f>C68</f>
        <v>141000</v>
      </c>
      <c r="D67" s="75">
        <f>D68</f>
        <v>12450.69</v>
      </c>
      <c r="E67" s="76">
        <f t="shared" si="0"/>
        <v>8.830276595744682</v>
      </c>
      <c r="F67" s="75"/>
      <c r="G67" s="77"/>
      <c r="H67" s="76"/>
      <c r="I67" s="75">
        <f t="shared" si="1"/>
        <v>141000</v>
      </c>
      <c r="J67" s="75">
        <f t="shared" si="1"/>
        <v>12450.69</v>
      </c>
      <c r="K67" s="76">
        <f t="shared" si="2"/>
        <v>8.830276595744682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</row>
    <row r="68" spans="1:19" ht="60.75">
      <c r="A68" s="78" t="s">
        <v>42</v>
      </c>
      <c r="B68" s="5">
        <v>22080400</v>
      </c>
      <c r="C68" s="75">
        <v>141000</v>
      </c>
      <c r="D68" s="75">
        <v>12450.69</v>
      </c>
      <c r="E68" s="76">
        <f t="shared" si="0"/>
        <v>8.830276595744682</v>
      </c>
      <c r="F68" s="75"/>
      <c r="G68" s="77"/>
      <c r="H68" s="76"/>
      <c r="I68" s="75">
        <f t="shared" si="1"/>
        <v>141000</v>
      </c>
      <c r="J68" s="75">
        <f t="shared" si="1"/>
        <v>12450.69</v>
      </c>
      <c r="K68" s="76">
        <f t="shared" si="2"/>
        <v>8.830276595744682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</row>
    <row r="69" spans="1:19" ht="20.25">
      <c r="A69" s="78" t="s">
        <v>73</v>
      </c>
      <c r="B69" s="4">
        <v>22090000</v>
      </c>
      <c r="C69" s="75">
        <f>C70+C71</f>
        <v>9400</v>
      </c>
      <c r="D69" s="75">
        <f>D70+D71</f>
        <v>5184.63</v>
      </c>
      <c r="E69" s="76">
        <f t="shared" si="0"/>
        <v>55.15563829787234</v>
      </c>
      <c r="F69" s="75"/>
      <c r="G69" s="77"/>
      <c r="H69" s="76"/>
      <c r="I69" s="75">
        <f t="shared" si="1"/>
        <v>9400</v>
      </c>
      <c r="J69" s="75">
        <f t="shared" si="1"/>
        <v>5184.63</v>
      </c>
      <c r="K69" s="76">
        <f t="shared" si="2"/>
        <v>55.15563829787234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</row>
    <row r="70" spans="1:19" ht="60.75">
      <c r="A70" s="78" t="s">
        <v>74</v>
      </c>
      <c r="B70" s="5">
        <v>22090100</v>
      </c>
      <c r="C70" s="75">
        <v>2900</v>
      </c>
      <c r="D70" s="75">
        <v>4555.63</v>
      </c>
      <c r="E70" s="76">
        <f t="shared" si="0"/>
        <v>157.0906896551724</v>
      </c>
      <c r="F70" s="75"/>
      <c r="G70" s="77"/>
      <c r="H70" s="76"/>
      <c r="I70" s="75">
        <f t="shared" si="1"/>
        <v>2900</v>
      </c>
      <c r="J70" s="75">
        <f t="shared" si="1"/>
        <v>4555.63</v>
      </c>
      <c r="K70" s="76">
        <f t="shared" si="2"/>
        <v>157.0906896551724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</row>
    <row r="71" spans="1:19" ht="60.75">
      <c r="A71" s="78" t="s">
        <v>75</v>
      </c>
      <c r="B71" s="5">
        <v>22090400</v>
      </c>
      <c r="C71" s="75">
        <v>6500</v>
      </c>
      <c r="D71" s="75">
        <v>629</v>
      </c>
      <c r="E71" s="76">
        <f t="shared" si="0"/>
        <v>9.676923076923078</v>
      </c>
      <c r="F71" s="75"/>
      <c r="G71" s="77"/>
      <c r="H71" s="76"/>
      <c r="I71" s="75">
        <f t="shared" si="1"/>
        <v>6500</v>
      </c>
      <c r="J71" s="75">
        <f t="shared" si="1"/>
        <v>629</v>
      </c>
      <c r="K71" s="76">
        <f t="shared" si="2"/>
        <v>9.676923076923078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</row>
    <row r="72" spans="1:11" ht="20.25">
      <c r="A72" s="74" t="s">
        <v>0</v>
      </c>
      <c r="B72" s="4">
        <v>24000000</v>
      </c>
      <c r="C72" s="75">
        <f>C73</f>
        <v>110000</v>
      </c>
      <c r="D72" s="75">
        <f>D73</f>
        <v>83245.42</v>
      </c>
      <c r="E72" s="76">
        <f>D72/C72*100</f>
        <v>75.67765454545454</v>
      </c>
      <c r="F72" s="75">
        <f>F73</f>
        <v>0</v>
      </c>
      <c r="G72" s="75">
        <f>G73</f>
        <v>17042.12</v>
      </c>
      <c r="H72" s="76"/>
      <c r="I72" s="75">
        <f t="shared" si="1"/>
        <v>110000</v>
      </c>
      <c r="J72" s="75">
        <f t="shared" si="1"/>
        <v>100287.54</v>
      </c>
      <c r="K72" s="76">
        <f t="shared" si="2"/>
        <v>91.1704909090909</v>
      </c>
    </row>
    <row r="73" spans="1:19" ht="20.25">
      <c r="A73" s="78" t="s">
        <v>38</v>
      </c>
      <c r="B73" s="4">
        <v>24060000</v>
      </c>
      <c r="C73" s="75">
        <f>C74</f>
        <v>110000</v>
      </c>
      <c r="D73" s="75">
        <f>D74+D76</f>
        <v>83245.42</v>
      </c>
      <c r="E73" s="76">
        <f>D73/C73*100</f>
        <v>75.67765454545454</v>
      </c>
      <c r="F73" s="75">
        <f>F75</f>
        <v>0</v>
      </c>
      <c r="G73" s="75">
        <f>G75</f>
        <v>17042.12</v>
      </c>
      <c r="H73" s="76"/>
      <c r="I73" s="75">
        <f t="shared" si="1"/>
        <v>110000</v>
      </c>
      <c r="J73" s="75">
        <f t="shared" si="1"/>
        <v>100287.54</v>
      </c>
      <c r="K73" s="76">
        <f t="shared" si="2"/>
        <v>91.1704909090909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</row>
    <row r="74" spans="1:19" ht="20.25">
      <c r="A74" s="78" t="s">
        <v>38</v>
      </c>
      <c r="B74" s="5">
        <v>24060300</v>
      </c>
      <c r="C74" s="75">
        <v>110000</v>
      </c>
      <c r="D74" s="75">
        <v>81777.52</v>
      </c>
      <c r="E74" s="76">
        <f>D74/C74*100</f>
        <v>74.3432</v>
      </c>
      <c r="F74" s="75"/>
      <c r="G74" s="77"/>
      <c r="H74" s="76"/>
      <c r="I74" s="75">
        <f t="shared" si="1"/>
        <v>110000</v>
      </c>
      <c r="J74" s="75">
        <f t="shared" si="1"/>
        <v>81777.52</v>
      </c>
      <c r="K74" s="76">
        <f t="shared" si="2"/>
        <v>74.3432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</row>
    <row r="75" spans="1:19" ht="60.75">
      <c r="A75" s="78" t="s">
        <v>1</v>
      </c>
      <c r="B75" s="5">
        <v>24062100</v>
      </c>
      <c r="C75" s="75"/>
      <c r="D75" s="77"/>
      <c r="E75" s="76"/>
      <c r="F75" s="75">
        <v>0</v>
      </c>
      <c r="G75" s="75">
        <v>17042.12</v>
      </c>
      <c r="H75" s="76"/>
      <c r="I75" s="75">
        <f aca="true" t="shared" si="4" ref="I75:J99">C75+F75</f>
        <v>0</v>
      </c>
      <c r="J75" s="75">
        <f t="shared" si="4"/>
        <v>17042.12</v>
      </c>
      <c r="K75" s="76"/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</row>
    <row r="76" spans="1:19" ht="121.5">
      <c r="A76" s="78" t="s">
        <v>280</v>
      </c>
      <c r="B76" s="5">
        <v>24062200</v>
      </c>
      <c r="C76" s="75"/>
      <c r="D76" s="93">
        <v>1467.9</v>
      </c>
      <c r="E76" s="76"/>
      <c r="F76" s="75"/>
      <c r="G76" s="75"/>
      <c r="H76" s="76"/>
      <c r="I76" s="75"/>
      <c r="J76" s="75">
        <f t="shared" si="4"/>
        <v>1467.9</v>
      </c>
      <c r="K76" s="76"/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</row>
    <row r="77" spans="1:19" ht="20.25">
      <c r="A77" s="74" t="s">
        <v>2</v>
      </c>
      <c r="B77" s="4">
        <v>25000000</v>
      </c>
      <c r="C77" s="75"/>
      <c r="D77" s="77"/>
      <c r="E77" s="76"/>
      <c r="F77" s="75">
        <f>F78+F82</f>
        <v>4191950</v>
      </c>
      <c r="G77" s="75">
        <f>G78+G82</f>
        <v>532269.29</v>
      </c>
      <c r="H77" s="76">
        <f aca="true" t="shared" si="5" ref="H77:H89">G77/F77*100</f>
        <v>12.697415045503883</v>
      </c>
      <c r="I77" s="75">
        <f t="shared" si="4"/>
        <v>4191950</v>
      </c>
      <c r="J77" s="75">
        <f t="shared" si="4"/>
        <v>532269.29</v>
      </c>
      <c r="K77" s="76">
        <f aca="true" t="shared" si="6" ref="K77:K99">J77/I77*100</f>
        <v>12.697415045503883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</row>
    <row r="78" spans="1:19" ht="40.5">
      <c r="A78" s="78" t="s">
        <v>3</v>
      </c>
      <c r="B78" s="4">
        <v>25010000</v>
      </c>
      <c r="C78" s="75"/>
      <c r="D78" s="77"/>
      <c r="E78" s="76"/>
      <c r="F78" s="75">
        <f>F79+F80+F81</f>
        <v>4191950</v>
      </c>
      <c r="G78" s="75">
        <f>G79+G80+G81</f>
        <v>304350.47000000003</v>
      </c>
      <c r="H78" s="76">
        <f t="shared" si="5"/>
        <v>7.260355443170841</v>
      </c>
      <c r="I78" s="75">
        <f t="shared" si="4"/>
        <v>4191950</v>
      </c>
      <c r="J78" s="75">
        <f t="shared" si="4"/>
        <v>304350.47000000003</v>
      </c>
      <c r="K78" s="76">
        <f t="shared" si="6"/>
        <v>7.260355443170841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</row>
    <row r="79" spans="1:19" ht="40.5">
      <c r="A79" s="78" t="s">
        <v>81</v>
      </c>
      <c r="B79" s="4">
        <v>25010100</v>
      </c>
      <c r="C79" s="75"/>
      <c r="D79" s="77"/>
      <c r="E79" s="76"/>
      <c r="F79" s="75">
        <v>3488850</v>
      </c>
      <c r="G79" s="83">
        <v>251514.6</v>
      </c>
      <c r="H79" s="76">
        <f t="shared" si="5"/>
        <v>7.209097553635152</v>
      </c>
      <c r="I79" s="75">
        <f t="shared" si="4"/>
        <v>3488850</v>
      </c>
      <c r="J79" s="75">
        <f t="shared" si="4"/>
        <v>251514.6</v>
      </c>
      <c r="K79" s="76">
        <f t="shared" si="6"/>
        <v>7.209097553635152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</row>
    <row r="80" spans="1:19" ht="40.5">
      <c r="A80" s="78" t="s">
        <v>82</v>
      </c>
      <c r="B80" s="4">
        <v>25010200</v>
      </c>
      <c r="C80" s="75"/>
      <c r="D80" s="77"/>
      <c r="E80" s="76"/>
      <c r="F80" s="75">
        <v>350000</v>
      </c>
      <c r="G80" s="83">
        <v>30354.78</v>
      </c>
      <c r="H80" s="76">
        <f t="shared" si="5"/>
        <v>8.672794285714286</v>
      </c>
      <c r="I80" s="75">
        <f t="shared" si="4"/>
        <v>350000</v>
      </c>
      <c r="J80" s="75">
        <f t="shared" si="4"/>
        <v>30354.78</v>
      </c>
      <c r="K80" s="76">
        <f t="shared" si="6"/>
        <v>8.672794285714286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</row>
    <row r="81" spans="1:19" ht="60.75">
      <c r="A81" s="78" t="s">
        <v>83</v>
      </c>
      <c r="B81" s="4">
        <v>25010300</v>
      </c>
      <c r="C81" s="75"/>
      <c r="D81" s="77"/>
      <c r="E81" s="76"/>
      <c r="F81" s="75">
        <v>353100</v>
      </c>
      <c r="G81" s="83">
        <v>22481.09</v>
      </c>
      <c r="H81" s="76">
        <f t="shared" si="5"/>
        <v>6.366777116964033</v>
      </c>
      <c r="I81" s="75">
        <f t="shared" si="4"/>
        <v>353100</v>
      </c>
      <c r="J81" s="75">
        <f t="shared" si="4"/>
        <v>22481.09</v>
      </c>
      <c r="K81" s="76">
        <f t="shared" si="6"/>
        <v>6.366777116964033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</row>
    <row r="82" spans="1:19" ht="20.25">
      <c r="A82" s="78" t="s">
        <v>4</v>
      </c>
      <c r="B82" s="4">
        <v>25020000</v>
      </c>
      <c r="C82" s="75"/>
      <c r="D82" s="77"/>
      <c r="E82" s="76"/>
      <c r="F82" s="75">
        <f>F83</f>
        <v>0</v>
      </c>
      <c r="G82" s="75">
        <f>G83</f>
        <v>227918.82</v>
      </c>
      <c r="H82" s="76"/>
      <c r="I82" s="75">
        <f t="shared" si="4"/>
        <v>0</v>
      </c>
      <c r="J82" s="75">
        <f t="shared" si="4"/>
        <v>227918.82</v>
      </c>
      <c r="K82" s="76"/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</row>
    <row r="83" spans="1:11" ht="20.25">
      <c r="A83" s="78" t="s">
        <v>84</v>
      </c>
      <c r="B83" s="4">
        <v>25020100</v>
      </c>
      <c r="C83" s="75"/>
      <c r="D83" s="77"/>
      <c r="E83" s="76"/>
      <c r="F83" s="75"/>
      <c r="G83" s="83">
        <v>227918.82</v>
      </c>
      <c r="H83" s="76"/>
      <c r="I83" s="75">
        <f t="shared" si="4"/>
        <v>0</v>
      </c>
      <c r="J83" s="75">
        <f t="shared" si="4"/>
        <v>227918.82</v>
      </c>
      <c r="K83" s="76"/>
    </row>
    <row r="84" spans="1:19" ht="20.25">
      <c r="A84" s="71" t="s">
        <v>5</v>
      </c>
      <c r="B84" s="4">
        <v>30000000</v>
      </c>
      <c r="C84" s="75"/>
      <c r="D84" s="77"/>
      <c r="E84" s="76"/>
      <c r="F84" s="75">
        <f>F87</f>
        <v>9000000</v>
      </c>
      <c r="G84" s="75">
        <f>G87+G85</f>
        <v>323001.07</v>
      </c>
      <c r="H84" s="76">
        <f t="shared" si="5"/>
        <v>3.588900777777778</v>
      </c>
      <c r="I84" s="75">
        <f t="shared" si="4"/>
        <v>9000000</v>
      </c>
      <c r="J84" s="75">
        <f t="shared" si="4"/>
        <v>323001.07</v>
      </c>
      <c r="K84" s="76">
        <f t="shared" si="6"/>
        <v>3.588900777777778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</row>
    <row r="85" spans="1:19" ht="20.25">
      <c r="A85" s="71" t="s">
        <v>85</v>
      </c>
      <c r="B85" s="4">
        <v>31000000</v>
      </c>
      <c r="C85" s="75"/>
      <c r="D85" s="77"/>
      <c r="E85" s="76"/>
      <c r="F85" s="75"/>
      <c r="G85" s="75"/>
      <c r="H85" s="76"/>
      <c r="I85" s="75">
        <f t="shared" si="4"/>
        <v>0</v>
      </c>
      <c r="J85" s="75">
        <f t="shared" si="4"/>
        <v>0</v>
      </c>
      <c r="K85" s="76"/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</row>
    <row r="86" spans="1:19" ht="40.5">
      <c r="A86" s="74" t="s">
        <v>86</v>
      </c>
      <c r="B86" s="4">
        <v>31030000</v>
      </c>
      <c r="C86" s="75"/>
      <c r="D86" s="77"/>
      <c r="E86" s="76"/>
      <c r="F86" s="75"/>
      <c r="G86" s="75"/>
      <c r="H86" s="76"/>
      <c r="I86" s="75">
        <f t="shared" si="4"/>
        <v>0</v>
      </c>
      <c r="J86" s="75">
        <f t="shared" si="4"/>
        <v>0</v>
      </c>
      <c r="K86" s="76"/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</row>
    <row r="87" spans="1:19" ht="20.25">
      <c r="A87" s="74" t="s">
        <v>76</v>
      </c>
      <c r="B87" s="4">
        <v>33000000</v>
      </c>
      <c r="C87" s="75"/>
      <c r="D87" s="77"/>
      <c r="E87" s="76"/>
      <c r="F87" s="75">
        <f>F88</f>
        <v>9000000</v>
      </c>
      <c r="G87" s="75">
        <f>G88</f>
        <v>323001.07</v>
      </c>
      <c r="H87" s="76">
        <f t="shared" si="5"/>
        <v>3.588900777777778</v>
      </c>
      <c r="I87" s="75">
        <f t="shared" si="4"/>
        <v>9000000</v>
      </c>
      <c r="J87" s="75">
        <f t="shared" si="4"/>
        <v>323001.07</v>
      </c>
      <c r="K87" s="76">
        <f t="shared" si="6"/>
        <v>3.588900777777778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</row>
    <row r="88" spans="1:19" ht="20.25">
      <c r="A88" s="78" t="s">
        <v>77</v>
      </c>
      <c r="B88" s="4">
        <v>33010000</v>
      </c>
      <c r="C88" s="75"/>
      <c r="D88" s="77"/>
      <c r="E88" s="76"/>
      <c r="F88" s="75">
        <f>F89</f>
        <v>9000000</v>
      </c>
      <c r="G88" s="75">
        <f>G89</f>
        <v>323001.07</v>
      </c>
      <c r="H88" s="76">
        <f t="shared" si="5"/>
        <v>3.588900777777778</v>
      </c>
      <c r="I88" s="75">
        <f t="shared" si="4"/>
        <v>9000000</v>
      </c>
      <c r="J88" s="75">
        <f t="shared" si="4"/>
        <v>323001.07</v>
      </c>
      <c r="K88" s="76">
        <f t="shared" si="6"/>
        <v>3.588900777777778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</row>
    <row r="89" spans="1:19" ht="81">
      <c r="A89" s="78" t="s">
        <v>78</v>
      </c>
      <c r="B89" s="5">
        <v>33010100</v>
      </c>
      <c r="C89" s="75"/>
      <c r="D89" s="77"/>
      <c r="E89" s="76"/>
      <c r="F89" s="75">
        <v>9000000</v>
      </c>
      <c r="G89" s="83">
        <v>323001.07</v>
      </c>
      <c r="H89" s="76">
        <f t="shared" si="5"/>
        <v>3.588900777777778</v>
      </c>
      <c r="I89" s="75">
        <f t="shared" si="4"/>
        <v>9000000</v>
      </c>
      <c r="J89" s="75">
        <f t="shared" si="4"/>
        <v>323001.07</v>
      </c>
      <c r="K89" s="76">
        <f t="shared" si="6"/>
        <v>3.588900777777778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</row>
    <row r="90" spans="1:19" ht="20.25">
      <c r="A90" s="84" t="s">
        <v>87</v>
      </c>
      <c r="B90" s="85">
        <v>90010100</v>
      </c>
      <c r="C90" s="72">
        <f>C11+C56</f>
        <v>289459160</v>
      </c>
      <c r="D90" s="72">
        <f>D11+D56</f>
        <v>22488936.000000004</v>
      </c>
      <c r="E90" s="73">
        <f aca="true" t="shared" si="7" ref="E90:E99">D90/C90*100</f>
        <v>7.769294984480714</v>
      </c>
      <c r="F90" s="72">
        <f>F11+F56+F84</f>
        <v>13352850</v>
      </c>
      <c r="G90" s="72">
        <f>G11+G56+G84</f>
        <v>892196.8600000001</v>
      </c>
      <c r="H90" s="73">
        <f>G90/F90*100</f>
        <v>6.681696117308291</v>
      </c>
      <c r="I90" s="72">
        <f>C90+F90</f>
        <v>302812010</v>
      </c>
      <c r="J90" s="72">
        <f>D90+G90</f>
        <v>23381132.860000003</v>
      </c>
      <c r="K90" s="73">
        <f>J90/I90*100</f>
        <v>7.721336039478752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</row>
    <row r="91" spans="1:19" ht="20.25">
      <c r="A91" s="71" t="s">
        <v>6</v>
      </c>
      <c r="B91" s="4">
        <v>40000000</v>
      </c>
      <c r="C91" s="75">
        <f aca="true" t="shared" si="8" ref="C91:D93">C92</f>
        <v>121398100</v>
      </c>
      <c r="D91" s="75">
        <f t="shared" si="8"/>
        <v>8811700</v>
      </c>
      <c r="E91" s="76">
        <f t="shared" si="7"/>
        <v>7.258515578085653</v>
      </c>
      <c r="F91" s="75">
        <f>F92</f>
        <v>0</v>
      </c>
      <c r="G91" s="86">
        <f>G92</f>
        <v>0</v>
      </c>
      <c r="H91" s="76"/>
      <c r="I91" s="75">
        <f t="shared" si="4"/>
        <v>121398100</v>
      </c>
      <c r="J91" s="75">
        <f t="shared" si="4"/>
        <v>8811700</v>
      </c>
      <c r="K91" s="76">
        <f t="shared" si="6"/>
        <v>7.258515578085653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</row>
    <row r="92" spans="1:19" ht="22.5" customHeight="1">
      <c r="A92" s="74" t="s">
        <v>7</v>
      </c>
      <c r="B92" s="4">
        <v>41000000</v>
      </c>
      <c r="C92" s="75">
        <f t="shared" si="8"/>
        <v>121398100</v>
      </c>
      <c r="D92" s="75">
        <f t="shared" si="8"/>
        <v>8811700</v>
      </c>
      <c r="E92" s="76">
        <f t="shared" si="7"/>
        <v>7.258515578085653</v>
      </c>
      <c r="F92" s="86"/>
      <c r="G92" s="86"/>
      <c r="H92" s="76"/>
      <c r="I92" s="75">
        <f t="shared" si="4"/>
        <v>121398100</v>
      </c>
      <c r="J92" s="75">
        <f t="shared" si="4"/>
        <v>8811700</v>
      </c>
      <c r="K92" s="76">
        <f t="shared" si="6"/>
        <v>7.258515578085653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</row>
    <row r="93" spans="1:19" ht="50.25" customHeight="1">
      <c r="A93" s="78" t="s">
        <v>8</v>
      </c>
      <c r="B93" s="4">
        <v>41030000</v>
      </c>
      <c r="C93" s="75">
        <f t="shared" si="8"/>
        <v>121398100</v>
      </c>
      <c r="D93" s="75">
        <f t="shared" si="8"/>
        <v>8811700</v>
      </c>
      <c r="E93" s="76">
        <f t="shared" si="7"/>
        <v>7.258515578085653</v>
      </c>
      <c r="F93" s="86"/>
      <c r="G93" s="86"/>
      <c r="H93" s="76"/>
      <c r="I93" s="75">
        <f t="shared" si="4"/>
        <v>121398100</v>
      </c>
      <c r="J93" s="75">
        <f t="shared" si="4"/>
        <v>8811700</v>
      </c>
      <c r="K93" s="76">
        <f t="shared" si="6"/>
        <v>7.258515578085653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</row>
    <row r="94" spans="1:19" ht="40.5">
      <c r="A94" s="78" t="s">
        <v>9</v>
      </c>
      <c r="B94" s="5">
        <v>41033900</v>
      </c>
      <c r="C94" s="75">
        <v>121398100</v>
      </c>
      <c r="D94" s="75">
        <v>8811700</v>
      </c>
      <c r="E94" s="76">
        <f t="shared" si="7"/>
        <v>7.258515578085653</v>
      </c>
      <c r="F94" s="77"/>
      <c r="G94" s="77"/>
      <c r="H94" s="76"/>
      <c r="I94" s="75">
        <f t="shared" si="4"/>
        <v>121398100</v>
      </c>
      <c r="J94" s="75">
        <f t="shared" si="4"/>
        <v>8811700</v>
      </c>
      <c r="K94" s="76">
        <f t="shared" si="6"/>
        <v>7.258515578085653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</row>
    <row r="95" spans="1:11" ht="40.5">
      <c r="A95" s="84" t="s">
        <v>88</v>
      </c>
      <c r="B95" s="85">
        <v>90010200</v>
      </c>
      <c r="C95" s="72">
        <f>C90+C91</f>
        <v>410857260</v>
      </c>
      <c r="D95" s="72">
        <f>D90+D91</f>
        <v>31300636.000000004</v>
      </c>
      <c r="E95" s="76">
        <f t="shared" si="7"/>
        <v>7.618372375846542</v>
      </c>
      <c r="F95" s="72">
        <f>F90+F91</f>
        <v>13352850</v>
      </c>
      <c r="G95" s="72">
        <f>G90+G91</f>
        <v>892196.8600000001</v>
      </c>
      <c r="H95" s="76">
        <f>G95/F95*100</f>
        <v>6.681696117308291</v>
      </c>
      <c r="I95" s="72">
        <f t="shared" si="4"/>
        <v>424210110</v>
      </c>
      <c r="J95" s="72">
        <f t="shared" si="4"/>
        <v>32192832.860000003</v>
      </c>
      <c r="K95" s="76">
        <f t="shared" si="6"/>
        <v>7.588888642941584</v>
      </c>
    </row>
    <row r="96" spans="1:19" ht="20.25">
      <c r="A96" s="78" t="s">
        <v>10</v>
      </c>
      <c r="B96" s="4">
        <v>41050000</v>
      </c>
      <c r="C96" s="75">
        <f>C97+C98</f>
        <v>2567400</v>
      </c>
      <c r="D96" s="75">
        <f>D97+D98</f>
        <v>198200</v>
      </c>
      <c r="E96" s="76">
        <f t="shared" si="7"/>
        <v>7.719872244293838</v>
      </c>
      <c r="F96" s="87">
        <f>F98+F97</f>
        <v>0</v>
      </c>
      <c r="G96" s="87">
        <f>G98+G97</f>
        <v>0</v>
      </c>
      <c r="H96" s="76"/>
      <c r="I96" s="75">
        <f t="shared" si="4"/>
        <v>2567400</v>
      </c>
      <c r="J96" s="75">
        <f t="shared" si="4"/>
        <v>198200</v>
      </c>
      <c r="K96" s="76">
        <f t="shared" si="6"/>
        <v>7.719872244293838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</row>
    <row r="97" spans="1:19" ht="40.5">
      <c r="A97" s="78" t="s">
        <v>79</v>
      </c>
      <c r="B97" s="5">
        <v>41051000</v>
      </c>
      <c r="C97" s="75">
        <v>2132400</v>
      </c>
      <c r="D97" s="75">
        <v>155000</v>
      </c>
      <c r="E97" s="76">
        <f t="shared" si="7"/>
        <v>7.2688051022322275</v>
      </c>
      <c r="F97" s="88"/>
      <c r="G97" s="77"/>
      <c r="H97" s="76"/>
      <c r="I97" s="75">
        <f t="shared" si="4"/>
        <v>2132400</v>
      </c>
      <c r="J97" s="75">
        <f t="shared" si="4"/>
        <v>155000</v>
      </c>
      <c r="K97" s="76">
        <f t="shared" si="6"/>
        <v>7.2688051022322275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</row>
    <row r="98" spans="1:19" ht="20.25">
      <c r="A98" s="78" t="s">
        <v>11</v>
      </c>
      <c r="B98" s="5">
        <v>41053900</v>
      </c>
      <c r="C98" s="75">
        <v>435000</v>
      </c>
      <c r="D98" s="75">
        <v>43200</v>
      </c>
      <c r="E98" s="76">
        <f t="shared" si="7"/>
        <v>9.931034482758621</v>
      </c>
      <c r="F98" s="89"/>
      <c r="G98" s="86"/>
      <c r="H98" s="76"/>
      <c r="I98" s="75">
        <f t="shared" si="4"/>
        <v>435000</v>
      </c>
      <c r="J98" s="75">
        <f t="shared" si="4"/>
        <v>43200</v>
      </c>
      <c r="K98" s="76">
        <f t="shared" si="6"/>
        <v>9.931034482758621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</row>
    <row r="99" spans="1:19" ht="20.25">
      <c r="A99" s="90" t="s">
        <v>89</v>
      </c>
      <c r="B99" s="85">
        <v>90010300</v>
      </c>
      <c r="C99" s="91">
        <f>C95+C96</f>
        <v>413424660</v>
      </c>
      <c r="D99" s="91">
        <f>D95+D96</f>
        <v>31498836.000000004</v>
      </c>
      <c r="E99" s="73">
        <f t="shared" si="7"/>
        <v>7.6190026980974</v>
      </c>
      <c r="F99" s="91">
        <f>F95+F96</f>
        <v>13352850</v>
      </c>
      <c r="G99" s="91">
        <f>G95+G96</f>
        <v>892196.8600000001</v>
      </c>
      <c r="H99" s="73">
        <f>G99/F99*100</f>
        <v>6.681696117308291</v>
      </c>
      <c r="I99" s="72">
        <f t="shared" si="4"/>
        <v>426777510</v>
      </c>
      <c r="J99" s="72">
        <f t="shared" si="4"/>
        <v>32391032.860000003</v>
      </c>
      <c r="K99" s="73">
        <f t="shared" si="6"/>
        <v>7.589676611590897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</row>
  </sheetData>
  <sheetProtection/>
  <mergeCells count="7">
    <mergeCell ref="I7:K7"/>
    <mergeCell ref="A2:K2"/>
    <mergeCell ref="A3:K3"/>
    <mergeCell ref="A7:A8"/>
    <mergeCell ref="B7:B8"/>
    <mergeCell ref="F7:H7"/>
    <mergeCell ref="C7:E7"/>
  </mergeCells>
  <printOptions horizontalCentered="1"/>
  <pageMargins left="0.1968503937007874" right="0" top="0.31496062992125984" bottom="0.31496062992125984" header="0.1968503937007874" footer="0.1968503937007874"/>
  <pageSetup horizontalDpi="600" verticalDpi="600" orientation="portrait" paperSize="9" scale="35" r:id="rId1"/>
  <headerFooter alignWithMargins="0">
    <oddHeader>&amp;C&amp;P</oddHeader>
    <oddFooter>&amp;Cдох.</oddFooter>
  </headerFooter>
  <rowBreaks count="1" manualBreakCount="1">
    <brk id="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K125"/>
  <sheetViews>
    <sheetView tabSelected="1" view="pageBreakPreview" zoomScaleSheetLayoutView="100" zoomScalePageLayoutView="0" workbookViewId="0" topLeftCell="A56">
      <selection activeCell="F101" sqref="F101"/>
    </sheetView>
  </sheetViews>
  <sheetFormatPr defaultColWidth="9.33203125" defaultRowHeight="12.75"/>
  <cols>
    <col min="1" max="1" width="75.33203125" style="0" customWidth="1"/>
    <col min="2" max="2" width="11.83203125" style="0" customWidth="1"/>
    <col min="3" max="3" width="23.16015625" style="0" customWidth="1"/>
    <col min="4" max="4" width="20" style="0" customWidth="1"/>
    <col min="5" max="5" width="8.33203125" style="0" customWidth="1"/>
    <col min="6" max="6" width="19" style="0" customWidth="1"/>
    <col min="7" max="7" width="18.16015625" style="0" customWidth="1"/>
    <col min="8" max="8" width="9.66015625" style="0" customWidth="1"/>
    <col min="9" max="9" width="23.66015625" style="0" customWidth="1"/>
    <col min="10" max="10" width="19.16015625" style="0" customWidth="1"/>
    <col min="11" max="11" width="8.5" style="0" customWidth="1"/>
  </cols>
  <sheetData>
    <row r="1" spans="1:11" ht="18.75">
      <c r="A1" s="47"/>
      <c r="B1" s="19"/>
      <c r="C1" s="19"/>
      <c r="D1" s="19"/>
      <c r="E1" s="19"/>
      <c r="F1" s="19"/>
      <c r="G1" s="20"/>
      <c r="H1" s="20"/>
      <c r="I1" s="20"/>
      <c r="J1" s="20" t="s">
        <v>97</v>
      </c>
      <c r="K1" s="20"/>
    </row>
    <row r="2" spans="1:11" ht="42">
      <c r="A2" s="115" t="s">
        <v>98</v>
      </c>
      <c r="B2" s="21" t="s">
        <v>99</v>
      </c>
      <c r="C2" s="118" t="s">
        <v>14</v>
      </c>
      <c r="D2" s="119"/>
      <c r="E2" s="120"/>
      <c r="F2" s="118" t="s">
        <v>15</v>
      </c>
      <c r="G2" s="119"/>
      <c r="H2" s="120"/>
      <c r="I2" s="106" t="s">
        <v>16</v>
      </c>
      <c r="J2" s="107"/>
      <c r="K2" s="108"/>
    </row>
    <row r="3" spans="1:11" ht="12.75">
      <c r="A3" s="116"/>
      <c r="B3" s="109" t="s">
        <v>100</v>
      </c>
      <c r="C3" s="111" t="s">
        <v>17</v>
      </c>
      <c r="D3" s="111" t="s">
        <v>18</v>
      </c>
      <c r="E3" s="113" t="s">
        <v>19</v>
      </c>
      <c r="F3" s="111" t="s">
        <v>17</v>
      </c>
      <c r="G3" s="111" t="s">
        <v>18</v>
      </c>
      <c r="H3" s="113" t="s">
        <v>19</v>
      </c>
      <c r="I3" s="111" t="s">
        <v>17</v>
      </c>
      <c r="J3" s="111" t="s">
        <v>18</v>
      </c>
      <c r="K3" s="113" t="s">
        <v>19</v>
      </c>
    </row>
    <row r="4" spans="1:11" ht="23.25" customHeight="1">
      <c r="A4" s="117"/>
      <c r="B4" s="110"/>
      <c r="C4" s="112"/>
      <c r="D4" s="112"/>
      <c r="E4" s="114"/>
      <c r="F4" s="112"/>
      <c r="G4" s="112"/>
      <c r="H4" s="114"/>
      <c r="I4" s="112"/>
      <c r="J4" s="112"/>
      <c r="K4" s="114"/>
    </row>
    <row r="5" spans="1:11" ht="15" customHeight="1">
      <c r="A5" s="22" t="s">
        <v>20</v>
      </c>
      <c r="B5" s="22" t="s">
        <v>21</v>
      </c>
      <c r="C5" s="22" t="s">
        <v>101</v>
      </c>
      <c r="D5" s="22" t="s">
        <v>102</v>
      </c>
      <c r="E5" s="22" t="s">
        <v>103</v>
      </c>
      <c r="F5" s="22" t="s">
        <v>104</v>
      </c>
      <c r="G5" s="22" t="s">
        <v>105</v>
      </c>
      <c r="H5" s="22" t="s">
        <v>106</v>
      </c>
      <c r="I5" s="22" t="s">
        <v>107</v>
      </c>
      <c r="J5" s="22" t="s">
        <v>108</v>
      </c>
      <c r="K5" s="22" t="s">
        <v>109</v>
      </c>
    </row>
    <row r="6" spans="1:11" ht="15.75" customHeight="1">
      <c r="A6" s="48" t="s">
        <v>96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1.75" customHeight="1">
      <c r="A7" s="23" t="s">
        <v>110</v>
      </c>
      <c r="B7" s="4" t="s">
        <v>111</v>
      </c>
      <c r="C7" s="49">
        <f>C8+C9+C10</f>
        <v>46772260</v>
      </c>
      <c r="D7" s="49">
        <f>D8+D9+D10</f>
        <v>1900924.96</v>
      </c>
      <c r="E7" s="50">
        <f>D7/C7*100</f>
        <v>4.064214472424467</v>
      </c>
      <c r="F7" s="49">
        <f>F8+F9+F10</f>
        <v>6000</v>
      </c>
      <c r="G7" s="49">
        <f>G8+G9+G10</f>
        <v>28270</v>
      </c>
      <c r="H7" s="50">
        <f>G7/F7*100</f>
        <v>471.1666666666667</v>
      </c>
      <c r="I7" s="49">
        <f>C7+F7</f>
        <v>46778260</v>
      </c>
      <c r="J7" s="49">
        <f>D7+G7</f>
        <v>1929194.96</v>
      </c>
      <c r="K7" s="50">
        <f>J7/I7*100</f>
        <v>4.1241272334627235</v>
      </c>
    </row>
    <row r="8" spans="1:11" ht="55.5" customHeight="1">
      <c r="A8" s="24" t="s">
        <v>112</v>
      </c>
      <c r="B8" s="5" t="s">
        <v>113</v>
      </c>
      <c r="C8" s="51">
        <v>27115710</v>
      </c>
      <c r="D8" s="51">
        <v>969741.52</v>
      </c>
      <c r="E8" s="52">
        <f aca="true" t="shared" si="0" ref="E8:E57">D8/C8*100</f>
        <v>3.576308789259068</v>
      </c>
      <c r="F8" s="53"/>
      <c r="G8" s="51"/>
      <c r="H8" s="52"/>
      <c r="I8" s="49">
        <f aca="true" t="shared" si="1" ref="I8:J58">C8+F8</f>
        <v>27115710</v>
      </c>
      <c r="J8" s="49">
        <f t="shared" si="1"/>
        <v>969741.52</v>
      </c>
      <c r="K8" s="50">
        <f aca="true" t="shared" si="2" ref="K8:K57">J8/I8*100</f>
        <v>3.576308789259068</v>
      </c>
    </row>
    <row r="9" spans="1:11" ht="32.25">
      <c r="A9" s="24" t="s">
        <v>114</v>
      </c>
      <c r="B9" s="25" t="s">
        <v>115</v>
      </c>
      <c r="C9" s="51">
        <v>18881550</v>
      </c>
      <c r="D9" s="51">
        <v>931183.44</v>
      </c>
      <c r="E9" s="52">
        <f t="shared" si="0"/>
        <v>4.931710797047911</v>
      </c>
      <c r="F9" s="53">
        <v>6000</v>
      </c>
      <c r="G9" s="51">
        <v>28270</v>
      </c>
      <c r="H9" s="52">
        <f>G9/F9*100</f>
        <v>471.1666666666667</v>
      </c>
      <c r="I9" s="49">
        <f t="shared" si="1"/>
        <v>18887550</v>
      </c>
      <c r="J9" s="49">
        <f t="shared" si="1"/>
        <v>959453.44</v>
      </c>
      <c r="K9" s="50">
        <f t="shared" si="2"/>
        <v>5.079819457790979</v>
      </c>
    </row>
    <row r="10" spans="1:11" ht="23.25" customHeight="1">
      <c r="A10" s="24" t="s">
        <v>116</v>
      </c>
      <c r="B10" s="5" t="s">
        <v>117</v>
      </c>
      <c r="C10" s="51">
        <v>775000</v>
      </c>
      <c r="D10" s="51"/>
      <c r="E10" s="52"/>
      <c r="F10" s="53"/>
      <c r="G10" s="51"/>
      <c r="H10" s="52"/>
      <c r="I10" s="49">
        <f t="shared" si="1"/>
        <v>775000</v>
      </c>
      <c r="J10" s="49"/>
      <c r="K10" s="50"/>
    </row>
    <row r="11" spans="1:11" ht="18.75">
      <c r="A11" s="23" t="s">
        <v>118</v>
      </c>
      <c r="B11" s="4" t="s">
        <v>119</v>
      </c>
      <c r="C11" s="49">
        <f>C12+C13+C15+C17+C18+C19+C22+C25+C26</f>
        <v>281412420</v>
      </c>
      <c r="D11" s="49">
        <f>D12+D13+D15+D17+D18+D19+D22+D25+D26</f>
        <v>9735935.2</v>
      </c>
      <c r="E11" s="50">
        <f>D11/C11*100</f>
        <v>3.4596679137331603</v>
      </c>
      <c r="F11" s="49">
        <f>F12+F13+F15+F17+F18+F19+F22+F25+F26</f>
        <v>3468350</v>
      </c>
      <c r="G11" s="49">
        <f>G12+G13+G15+G17+G18+G19+G22+G25+G26</f>
        <v>244238.78</v>
      </c>
      <c r="H11" s="50">
        <f>G11/F11*100</f>
        <v>7.04193002436317</v>
      </c>
      <c r="I11" s="49">
        <f t="shared" si="1"/>
        <v>284880770</v>
      </c>
      <c r="J11" s="49">
        <f t="shared" si="1"/>
        <v>9980173.979999999</v>
      </c>
      <c r="K11" s="50">
        <f t="shared" si="2"/>
        <v>3.5032810322718517</v>
      </c>
    </row>
    <row r="12" spans="1:11" ht="18.75">
      <c r="A12" s="26" t="s">
        <v>120</v>
      </c>
      <c r="B12" s="5">
        <v>1010</v>
      </c>
      <c r="C12" s="51">
        <v>61595880</v>
      </c>
      <c r="D12" s="51">
        <v>1930691.28</v>
      </c>
      <c r="E12" s="50">
        <f>D12/C12*100</f>
        <v>3.134448732610038</v>
      </c>
      <c r="F12" s="53">
        <v>2220750</v>
      </c>
      <c r="G12" s="51">
        <v>138517.9</v>
      </c>
      <c r="H12" s="52">
        <f>G12/F12*100</f>
        <v>6.237437802544185</v>
      </c>
      <c r="I12" s="49">
        <f t="shared" si="1"/>
        <v>63816630</v>
      </c>
      <c r="J12" s="49">
        <f t="shared" si="1"/>
        <v>2069209.18</v>
      </c>
      <c r="K12" s="50">
        <f t="shared" si="2"/>
        <v>3.2424294106410816</v>
      </c>
    </row>
    <row r="13" spans="1:11" ht="32.25">
      <c r="A13" s="27" t="s">
        <v>121</v>
      </c>
      <c r="B13" s="5" t="s">
        <v>122</v>
      </c>
      <c r="C13" s="51">
        <f>C14</f>
        <v>62524160</v>
      </c>
      <c r="D13" s="51">
        <f>D14</f>
        <v>1711771.93</v>
      </c>
      <c r="E13" s="52">
        <f t="shared" si="0"/>
        <v>2.737776773010625</v>
      </c>
      <c r="F13" s="53">
        <f>F14</f>
        <v>865000</v>
      </c>
      <c r="G13" s="51">
        <f>G14</f>
        <v>95079.82</v>
      </c>
      <c r="H13" s="52">
        <f>G13/F13*100</f>
        <v>10.991886705202312</v>
      </c>
      <c r="I13" s="49">
        <f t="shared" si="1"/>
        <v>63389160</v>
      </c>
      <c r="J13" s="49">
        <f t="shared" si="1"/>
        <v>1806851.75</v>
      </c>
      <c r="K13" s="50">
        <f t="shared" si="2"/>
        <v>2.8504112532805292</v>
      </c>
    </row>
    <row r="14" spans="1:11" ht="32.25">
      <c r="A14" s="24" t="s">
        <v>123</v>
      </c>
      <c r="B14" s="5" t="s">
        <v>124</v>
      </c>
      <c r="C14" s="51">
        <v>62524160</v>
      </c>
      <c r="D14" s="51">
        <v>1711771.93</v>
      </c>
      <c r="E14" s="52">
        <f t="shared" si="0"/>
        <v>2.737776773010625</v>
      </c>
      <c r="F14" s="53">
        <v>865000</v>
      </c>
      <c r="G14" s="51">
        <v>95079.82</v>
      </c>
      <c r="H14" s="52">
        <f>G14/F14*100</f>
        <v>10.991886705202312</v>
      </c>
      <c r="I14" s="49">
        <f t="shared" si="1"/>
        <v>63389160</v>
      </c>
      <c r="J14" s="49">
        <f t="shared" si="1"/>
        <v>1806851.75</v>
      </c>
      <c r="K14" s="50">
        <f t="shared" si="2"/>
        <v>2.8504112532805292</v>
      </c>
    </row>
    <row r="15" spans="1:11" ht="32.25">
      <c r="A15" s="27" t="s">
        <v>125</v>
      </c>
      <c r="B15" s="5" t="s">
        <v>126</v>
      </c>
      <c r="C15" s="51">
        <f>C16</f>
        <v>121398100</v>
      </c>
      <c r="D15" s="51">
        <f>D16</f>
        <v>4764450</v>
      </c>
      <c r="E15" s="52">
        <f t="shared" si="0"/>
        <v>3.9246495620606914</v>
      </c>
      <c r="F15" s="53"/>
      <c r="G15" s="51"/>
      <c r="H15" s="52"/>
      <c r="I15" s="49">
        <f t="shared" si="1"/>
        <v>121398100</v>
      </c>
      <c r="J15" s="49">
        <f t="shared" si="1"/>
        <v>4764450</v>
      </c>
      <c r="K15" s="50">
        <f t="shared" si="2"/>
        <v>3.9246495620606914</v>
      </c>
    </row>
    <row r="16" spans="1:11" ht="32.25">
      <c r="A16" s="24" t="s">
        <v>123</v>
      </c>
      <c r="B16" s="5" t="s">
        <v>127</v>
      </c>
      <c r="C16" s="51">
        <v>121398100</v>
      </c>
      <c r="D16" s="51">
        <v>4764450</v>
      </c>
      <c r="E16" s="52">
        <f t="shared" si="0"/>
        <v>3.9246495620606914</v>
      </c>
      <c r="F16" s="54"/>
      <c r="G16" s="51"/>
      <c r="H16" s="52"/>
      <c r="I16" s="49">
        <f t="shared" si="1"/>
        <v>121398100</v>
      </c>
      <c r="J16" s="49">
        <f t="shared" si="1"/>
        <v>4764450</v>
      </c>
      <c r="K16" s="50">
        <f t="shared" si="2"/>
        <v>3.9246495620606914</v>
      </c>
    </row>
    <row r="17" spans="1:11" ht="32.25">
      <c r="A17" s="24" t="s">
        <v>128</v>
      </c>
      <c r="B17" s="5" t="s">
        <v>129</v>
      </c>
      <c r="C17" s="51">
        <v>8500400</v>
      </c>
      <c r="D17" s="51">
        <v>266979.82</v>
      </c>
      <c r="E17" s="52">
        <f t="shared" si="0"/>
        <v>3.140791256882029</v>
      </c>
      <c r="F17" s="53"/>
      <c r="G17" s="51"/>
      <c r="H17" s="52"/>
      <c r="I17" s="49">
        <f t="shared" si="1"/>
        <v>8500400</v>
      </c>
      <c r="J17" s="49">
        <f t="shared" si="1"/>
        <v>266979.82</v>
      </c>
      <c r="K17" s="50">
        <f t="shared" si="2"/>
        <v>3.140791256882029</v>
      </c>
    </row>
    <row r="18" spans="1:11" ht="18.75">
      <c r="A18" s="28" t="s">
        <v>130</v>
      </c>
      <c r="B18" s="5">
        <v>1080</v>
      </c>
      <c r="C18" s="51">
        <v>16049300</v>
      </c>
      <c r="D18" s="51">
        <v>405000</v>
      </c>
      <c r="E18" s="52">
        <f t="shared" si="0"/>
        <v>2.5234745440611115</v>
      </c>
      <c r="F18" s="53">
        <v>380000</v>
      </c>
      <c r="G18" s="51">
        <v>10641.06</v>
      </c>
      <c r="H18" s="52">
        <f>G18/F18*100</f>
        <v>2.800278947368421</v>
      </c>
      <c r="I18" s="49">
        <f t="shared" si="1"/>
        <v>16429300</v>
      </c>
      <c r="J18" s="49">
        <f t="shared" si="1"/>
        <v>415641.06</v>
      </c>
      <c r="K18" s="50">
        <f t="shared" si="2"/>
        <v>2.5298768663302758</v>
      </c>
    </row>
    <row r="19" spans="1:11" ht="18.75">
      <c r="A19" s="27" t="s">
        <v>131</v>
      </c>
      <c r="B19" s="5" t="s">
        <v>132</v>
      </c>
      <c r="C19" s="51">
        <f>C20+C21</f>
        <v>6818930</v>
      </c>
      <c r="D19" s="51">
        <f>D20+D21</f>
        <v>474932.7</v>
      </c>
      <c r="E19" s="52">
        <f t="shared" si="0"/>
        <v>6.964915316625922</v>
      </c>
      <c r="F19" s="53">
        <f>F20</f>
        <v>2600</v>
      </c>
      <c r="G19" s="51"/>
      <c r="H19" s="52"/>
      <c r="I19" s="49">
        <f t="shared" si="1"/>
        <v>6821530</v>
      </c>
      <c r="J19" s="49">
        <f t="shared" si="1"/>
        <v>474932.7</v>
      </c>
      <c r="K19" s="50">
        <f t="shared" si="2"/>
        <v>6.962260665862351</v>
      </c>
    </row>
    <row r="20" spans="1:11" ht="18.75">
      <c r="A20" s="24" t="s">
        <v>133</v>
      </c>
      <c r="B20" s="5" t="s">
        <v>134</v>
      </c>
      <c r="C20" s="51">
        <v>6809880</v>
      </c>
      <c r="D20" s="51">
        <v>474932.7</v>
      </c>
      <c r="E20" s="52">
        <f t="shared" si="0"/>
        <v>6.974171351037023</v>
      </c>
      <c r="F20" s="53">
        <v>2600</v>
      </c>
      <c r="G20" s="51"/>
      <c r="H20" s="52"/>
      <c r="I20" s="49">
        <f t="shared" si="1"/>
        <v>6812480</v>
      </c>
      <c r="J20" s="49">
        <f t="shared" si="1"/>
        <v>474932.7</v>
      </c>
      <c r="K20" s="50">
        <f t="shared" si="2"/>
        <v>6.971509641129221</v>
      </c>
    </row>
    <row r="21" spans="1:11" ht="18.75">
      <c r="A21" s="24" t="s">
        <v>135</v>
      </c>
      <c r="B21" s="5" t="s">
        <v>136</v>
      </c>
      <c r="C21" s="51">
        <v>9050</v>
      </c>
      <c r="D21" s="51"/>
      <c r="E21" s="52"/>
      <c r="F21" s="53"/>
      <c r="G21" s="51"/>
      <c r="H21" s="52"/>
      <c r="I21" s="49">
        <f t="shared" si="1"/>
        <v>9050</v>
      </c>
      <c r="J21" s="49"/>
      <c r="K21" s="50"/>
    </row>
    <row r="22" spans="1:11" ht="18.75">
      <c r="A22" s="28" t="s">
        <v>137</v>
      </c>
      <c r="B22" s="5">
        <v>1150</v>
      </c>
      <c r="C22" s="51">
        <f>C23+C24</f>
        <v>2509350</v>
      </c>
      <c r="D22" s="51">
        <f>D23+D24</f>
        <v>70258.6</v>
      </c>
      <c r="E22" s="52">
        <f t="shared" si="0"/>
        <v>2.7998724769362586</v>
      </c>
      <c r="F22" s="53"/>
      <c r="G22" s="51"/>
      <c r="H22" s="52"/>
      <c r="I22" s="49">
        <f t="shared" si="1"/>
        <v>2509350</v>
      </c>
      <c r="J22" s="49">
        <f t="shared" si="1"/>
        <v>70258.6</v>
      </c>
      <c r="K22" s="50">
        <f t="shared" si="2"/>
        <v>2.7998724769362586</v>
      </c>
    </row>
    <row r="23" spans="1:11" ht="31.5">
      <c r="A23" s="29" t="s">
        <v>138</v>
      </c>
      <c r="B23" s="5">
        <v>1151</v>
      </c>
      <c r="C23" s="51">
        <v>376950</v>
      </c>
      <c r="D23" s="51">
        <v>20258.6</v>
      </c>
      <c r="E23" s="52">
        <f t="shared" si="0"/>
        <v>5.374346730335588</v>
      </c>
      <c r="F23" s="53"/>
      <c r="G23" s="51"/>
      <c r="H23" s="52"/>
      <c r="I23" s="49">
        <f t="shared" si="1"/>
        <v>376950</v>
      </c>
      <c r="J23" s="49">
        <f t="shared" si="1"/>
        <v>20258.6</v>
      </c>
      <c r="K23" s="50">
        <f t="shared" si="2"/>
        <v>5.374346730335588</v>
      </c>
    </row>
    <row r="24" spans="1:11" ht="31.5">
      <c r="A24" s="28" t="s">
        <v>139</v>
      </c>
      <c r="B24" s="5">
        <v>1152</v>
      </c>
      <c r="C24" s="51">
        <v>2132400</v>
      </c>
      <c r="D24" s="51">
        <v>50000</v>
      </c>
      <c r="E24" s="52">
        <f t="shared" si="0"/>
        <v>2.3447758394297504</v>
      </c>
      <c r="F24" s="53"/>
      <c r="G24" s="51"/>
      <c r="H24" s="52"/>
      <c r="I24" s="49">
        <f t="shared" si="1"/>
        <v>2132400</v>
      </c>
      <c r="J24" s="49">
        <f t="shared" si="1"/>
        <v>50000</v>
      </c>
      <c r="K24" s="50">
        <f t="shared" si="2"/>
        <v>2.3447758394297504</v>
      </c>
    </row>
    <row r="25" spans="1:11" ht="30.75" customHeight="1">
      <c r="A25" s="24" t="s">
        <v>140</v>
      </c>
      <c r="B25" s="5">
        <v>1160</v>
      </c>
      <c r="C25" s="51">
        <v>2016300</v>
      </c>
      <c r="D25" s="51">
        <v>111850.87</v>
      </c>
      <c r="E25" s="52">
        <f t="shared" si="0"/>
        <v>5.547332738183801</v>
      </c>
      <c r="F25" s="53"/>
      <c r="G25" s="51"/>
      <c r="H25" s="52"/>
      <c r="I25" s="49">
        <f t="shared" si="1"/>
        <v>2016300</v>
      </c>
      <c r="J25" s="49">
        <f t="shared" si="1"/>
        <v>111850.87</v>
      </c>
      <c r="K25" s="50">
        <f t="shared" si="2"/>
        <v>5.547332738183801</v>
      </c>
    </row>
    <row r="26" spans="1:11" ht="47.25" hidden="1">
      <c r="A26" s="30" t="s">
        <v>141</v>
      </c>
      <c r="B26" s="31">
        <v>1180</v>
      </c>
      <c r="C26" s="51">
        <f>C27+C28</f>
        <v>0</v>
      </c>
      <c r="D26" s="51">
        <f>D27+D28</f>
        <v>0</v>
      </c>
      <c r="E26" s="52" t="e">
        <f t="shared" si="0"/>
        <v>#DIV/0!</v>
      </c>
      <c r="F26" s="53">
        <f>F27+F28</f>
        <v>0</v>
      </c>
      <c r="G26" s="51">
        <f>G27+G28</f>
        <v>0</v>
      </c>
      <c r="H26" s="52"/>
      <c r="I26" s="49">
        <f t="shared" si="1"/>
        <v>0</v>
      </c>
      <c r="J26" s="49">
        <f t="shared" si="1"/>
        <v>0</v>
      </c>
      <c r="K26" s="50" t="e">
        <f t="shared" si="2"/>
        <v>#DIV/0!</v>
      </c>
    </row>
    <row r="27" spans="1:11" ht="63" hidden="1">
      <c r="A27" s="32" t="s">
        <v>142</v>
      </c>
      <c r="B27" s="31">
        <v>1181</v>
      </c>
      <c r="C27" s="51"/>
      <c r="D27" s="51"/>
      <c r="E27" s="52" t="e">
        <f t="shared" si="0"/>
        <v>#DIV/0!</v>
      </c>
      <c r="F27" s="53"/>
      <c r="G27" s="51"/>
      <c r="H27" s="52"/>
      <c r="I27" s="49">
        <f t="shared" si="1"/>
        <v>0</v>
      </c>
      <c r="J27" s="49">
        <f t="shared" si="1"/>
        <v>0</v>
      </c>
      <c r="K27" s="50" t="e">
        <f t="shared" si="2"/>
        <v>#DIV/0!</v>
      </c>
    </row>
    <row r="28" spans="1:11" ht="63" hidden="1">
      <c r="A28" s="32" t="s">
        <v>143</v>
      </c>
      <c r="B28" s="31">
        <v>1182</v>
      </c>
      <c r="C28" s="51"/>
      <c r="D28" s="51"/>
      <c r="E28" s="52" t="e">
        <f t="shared" si="0"/>
        <v>#DIV/0!</v>
      </c>
      <c r="F28" s="53"/>
      <c r="G28" s="51"/>
      <c r="H28" s="52"/>
      <c r="I28" s="49">
        <f t="shared" si="1"/>
        <v>0</v>
      </c>
      <c r="J28" s="49">
        <f t="shared" si="1"/>
        <v>0</v>
      </c>
      <c r="K28" s="50" t="e">
        <f t="shared" si="2"/>
        <v>#DIV/0!</v>
      </c>
    </row>
    <row r="29" spans="1:11" ht="18.75">
      <c r="A29" s="23" t="s">
        <v>144</v>
      </c>
      <c r="B29" s="4" t="s">
        <v>145</v>
      </c>
      <c r="C29" s="49">
        <f>C30+C31+C32+C35</f>
        <v>9784150</v>
      </c>
      <c r="D29" s="49">
        <f>D30+D31+D32+D35</f>
        <v>95959.56</v>
      </c>
      <c r="E29" s="50">
        <f t="shared" si="0"/>
        <v>0.9807654216257927</v>
      </c>
      <c r="F29" s="49">
        <f>F30+F31+F32+F35</f>
        <v>6200000</v>
      </c>
      <c r="G29" s="49"/>
      <c r="H29" s="52"/>
      <c r="I29" s="49">
        <f t="shared" si="1"/>
        <v>15984150</v>
      </c>
      <c r="J29" s="49">
        <f t="shared" si="1"/>
        <v>95959.56</v>
      </c>
      <c r="K29" s="50">
        <f t="shared" si="2"/>
        <v>0.6003419637578477</v>
      </c>
    </row>
    <row r="30" spans="1:11" ht="18.75">
      <c r="A30" s="24" t="s">
        <v>146</v>
      </c>
      <c r="B30" s="5" t="s">
        <v>147</v>
      </c>
      <c r="C30" s="51">
        <v>7953750</v>
      </c>
      <c r="D30" s="51">
        <v>87617.48</v>
      </c>
      <c r="E30" s="52">
        <f t="shared" si="0"/>
        <v>1.1015870501335847</v>
      </c>
      <c r="F30" s="53">
        <v>6200000</v>
      </c>
      <c r="G30" s="51"/>
      <c r="H30" s="52"/>
      <c r="I30" s="49">
        <f t="shared" si="1"/>
        <v>14153750</v>
      </c>
      <c r="J30" s="49">
        <f t="shared" si="1"/>
        <v>87617.48</v>
      </c>
      <c r="K30" s="50">
        <f t="shared" si="2"/>
        <v>0.6190407489181312</v>
      </c>
    </row>
    <row r="31" spans="1:11" ht="32.25">
      <c r="A31" s="24" t="s">
        <v>148</v>
      </c>
      <c r="B31" s="5">
        <v>2080</v>
      </c>
      <c r="C31" s="51">
        <v>575600</v>
      </c>
      <c r="D31" s="51">
        <v>4127.28</v>
      </c>
      <c r="E31" s="52">
        <f t="shared" si="0"/>
        <v>0.7170396108408617</v>
      </c>
      <c r="F31" s="53"/>
      <c r="G31" s="51"/>
      <c r="H31" s="52"/>
      <c r="I31" s="49">
        <f t="shared" si="1"/>
        <v>575600</v>
      </c>
      <c r="J31" s="49">
        <f t="shared" si="1"/>
        <v>4127.28</v>
      </c>
      <c r="K31" s="50">
        <f t="shared" si="2"/>
        <v>0.7170396108408617</v>
      </c>
    </row>
    <row r="32" spans="1:11" ht="18.75">
      <c r="A32" s="29" t="s">
        <v>149</v>
      </c>
      <c r="B32" s="5">
        <v>2110</v>
      </c>
      <c r="C32" s="51">
        <f>C33+C34</f>
        <v>1042600</v>
      </c>
      <c r="D32" s="51">
        <f>D33+D34</f>
        <v>1214.8</v>
      </c>
      <c r="E32" s="52">
        <f t="shared" si="0"/>
        <v>0.11651640130443122</v>
      </c>
      <c r="F32" s="53"/>
      <c r="G32" s="51"/>
      <c r="H32" s="52"/>
      <c r="I32" s="49">
        <f t="shared" si="1"/>
        <v>1042600</v>
      </c>
      <c r="J32" s="49">
        <f t="shared" si="1"/>
        <v>1214.8</v>
      </c>
      <c r="K32" s="50">
        <f t="shared" si="2"/>
        <v>0.11651640130443122</v>
      </c>
    </row>
    <row r="33" spans="1:11" ht="31.5">
      <c r="A33" s="28" t="s">
        <v>150</v>
      </c>
      <c r="B33" s="5">
        <v>2112</v>
      </c>
      <c r="C33" s="51">
        <v>198900</v>
      </c>
      <c r="D33" s="51">
        <v>53.03</v>
      </c>
      <c r="E33" s="94">
        <f t="shared" si="0"/>
        <v>0.026661639014580192</v>
      </c>
      <c r="F33" s="52"/>
      <c r="G33" s="51"/>
      <c r="H33" s="52"/>
      <c r="I33" s="49">
        <f t="shared" si="1"/>
        <v>198900</v>
      </c>
      <c r="J33" s="49">
        <f t="shared" si="1"/>
        <v>53.03</v>
      </c>
      <c r="K33" s="95">
        <f t="shared" si="2"/>
        <v>0.026661639014580192</v>
      </c>
    </row>
    <row r="34" spans="1:11" ht="31.5">
      <c r="A34" s="28" t="s">
        <v>151</v>
      </c>
      <c r="B34" s="5">
        <v>2113</v>
      </c>
      <c r="C34" s="51">
        <v>843700</v>
      </c>
      <c r="D34" s="51">
        <v>1161.77</v>
      </c>
      <c r="E34" s="52">
        <f t="shared" si="0"/>
        <v>0.13769941922484294</v>
      </c>
      <c r="F34" s="53"/>
      <c r="G34" s="51"/>
      <c r="H34" s="52"/>
      <c r="I34" s="49">
        <f t="shared" si="1"/>
        <v>843700</v>
      </c>
      <c r="J34" s="49">
        <f t="shared" si="1"/>
        <v>1161.77</v>
      </c>
      <c r="K34" s="50">
        <f t="shared" si="2"/>
        <v>0.13769941922484294</v>
      </c>
    </row>
    <row r="35" spans="1:11" ht="18.75">
      <c r="A35" s="27" t="s">
        <v>152</v>
      </c>
      <c r="B35" s="5" t="s">
        <v>153</v>
      </c>
      <c r="C35" s="51">
        <f>C36</f>
        <v>212200</v>
      </c>
      <c r="D35" s="51">
        <f>D36</f>
        <v>3000</v>
      </c>
      <c r="E35" s="52">
        <f t="shared" si="0"/>
        <v>1.413760603204524</v>
      </c>
      <c r="F35" s="53"/>
      <c r="G35" s="51"/>
      <c r="H35" s="52"/>
      <c r="I35" s="49">
        <f t="shared" si="1"/>
        <v>212200</v>
      </c>
      <c r="J35" s="49">
        <f t="shared" si="1"/>
        <v>3000</v>
      </c>
      <c r="K35" s="50">
        <f t="shared" si="2"/>
        <v>1.413760603204524</v>
      </c>
    </row>
    <row r="36" spans="1:11" ht="24" customHeight="1">
      <c r="A36" s="24" t="s">
        <v>154</v>
      </c>
      <c r="B36" s="5" t="s">
        <v>155</v>
      </c>
      <c r="C36" s="51">
        <v>212200</v>
      </c>
      <c r="D36" s="51">
        <v>3000</v>
      </c>
      <c r="E36" s="52">
        <f t="shared" si="0"/>
        <v>1.413760603204524</v>
      </c>
      <c r="F36" s="53"/>
      <c r="G36" s="51"/>
      <c r="H36" s="52"/>
      <c r="I36" s="49">
        <f t="shared" si="1"/>
        <v>212200</v>
      </c>
      <c r="J36" s="49">
        <f t="shared" si="1"/>
        <v>3000</v>
      </c>
      <c r="K36" s="50">
        <f t="shared" si="2"/>
        <v>1.413760603204524</v>
      </c>
    </row>
    <row r="37" spans="1:11" ht="18.75">
      <c r="A37" s="23" t="s">
        <v>156</v>
      </c>
      <c r="B37" s="4" t="s">
        <v>157</v>
      </c>
      <c r="C37" s="49">
        <f>C38+C41+C44+C46+C47+C48+C50</f>
        <v>17473530</v>
      </c>
      <c r="D37" s="49">
        <f>D38+D41+D44+D46+D47+D48+D50</f>
        <v>859567.36</v>
      </c>
      <c r="E37" s="50">
        <f t="shared" si="0"/>
        <v>4.919254209080821</v>
      </c>
      <c r="F37" s="49">
        <f>F38+F41+F44+F46+F47+F48+F50</f>
        <v>105500</v>
      </c>
      <c r="G37" s="49"/>
      <c r="H37" s="50"/>
      <c r="I37" s="49">
        <f t="shared" si="1"/>
        <v>17579030</v>
      </c>
      <c r="J37" s="49">
        <f t="shared" si="1"/>
        <v>859567.36</v>
      </c>
      <c r="K37" s="50">
        <f t="shared" si="2"/>
        <v>4.889731458447934</v>
      </c>
    </row>
    <row r="38" spans="1:11" ht="47.25">
      <c r="A38" s="29" t="s">
        <v>158</v>
      </c>
      <c r="B38" s="5">
        <v>3100</v>
      </c>
      <c r="C38" s="51">
        <f>C39+C40</f>
        <v>11193780</v>
      </c>
      <c r="D38" s="51">
        <f>D39+D40</f>
        <v>609801.22</v>
      </c>
      <c r="E38" s="52">
        <f t="shared" si="0"/>
        <v>5.4476791575321295</v>
      </c>
      <c r="F38" s="53">
        <f>F39+F40</f>
        <v>105500</v>
      </c>
      <c r="G38" s="51"/>
      <c r="H38" s="52"/>
      <c r="I38" s="49">
        <f t="shared" si="1"/>
        <v>11299280</v>
      </c>
      <c r="J38" s="49">
        <f t="shared" si="1"/>
        <v>609801.22</v>
      </c>
      <c r="K38" s="50">
        <f t="shared" si="2"/>
        <v>5.396814841299622</v>
      </c>
    </row>
    <row r="39" spans="1:11" ht="48">
      <c r="A39" s="24" t="s">
        <v>159</v>
      </c>
      <c r="B39" s="5">
        <v>3104</v>
      </c>
      <c r="C39" s="51">
        <v>9407060</v>
      </c>
      <c r="D39" s="51">
        <v>573201.22</v>
      </c>
      <c r="E39" s="52">
        <f t="shared" si="0"/>
        <v>6.093308855264025</v>
      </c>
      <c r="F39" s="53">
        <v>105500</v>
      </c>
      <c r="G39" s="51"/>
      <c r="H39" s="52"/>
      <c r="I39" s="49">
        <f t="shared" si="1"/>
        <v>9512560</v>
      </c>
      <c r="J39" s="49">
        <f t="shared" si="1"/>
        <v>573201.22</v>
      </c>
      <c r="K39" s="50">
        <f t="shared" si="2"/>
        <v>6.02573040275173</v>
      </c>
    </row>
    <row r="40" spans="1:11" ht="32.25">
      <c r="A40" s="24" t="s">
        <v>160</v>
      </c>
      <c r="B40" s="5" t="s">
        <v>161</v>
      </c>
      <c r="C40" s="51">
        <v>1786720</v>
      </c>
      <c r="D40" s="51">
        <v>36600</v>
      </c>
      <c r="E40" s="52">
        <f t="shared" si="0"/>
        <v>2.0484463150353722</v>
      </c>
      <c r="F40" s="53"/>
      <c r="G40" s="51"/>
      <c r="H40" s="51"/>
      <c r="I40" s="49">
        <f t="shared" si="1"/>
        <v>1786720</v>
      </c>
      <c r="J40" s="49">
        <f t="shared" si="1"/>
        <v>36600</v>
      </c>
      <c r="K40" s="50">
        <f t="shared" si="2"/>
        <v>2.0484463150353722</v>
      </c>
    </row>
    <row r="41" spans="1:11" ht="31.5">
      <c r="A41" s="29" t="s">
        <v>162</v>
      </c>
      <c r="B41" s="5">
        <v>3120</v>
      </c>
      <c r="C41" s="51">
        <f>C42+C43</f>
        <v>2077000</v>
      </c>
      <c r="D41" s="51">
        <f>D42</f>
        <v>157621.29</v>
      </c>
      <c r="E41" s="52">
        <f t="shared" si="0"/>
        <v>7.588892152142514</v>
      </c>
      <c r="F41" s="51"/>
      <c r="G41" s="51"/>
      <c r="H41" s="51"/>
      <c r="I41" s="49">
        <f t="shared" si="1"/>
        <v>2077000</v>
      </c>
      <c r="J41" s="49">
        <f t="shared" si="1"/>
        <v>157621.29</v>
      </c>
      <c r="K41" s="50">
        <f t="shared" si="2"/>
        <v>7.588892152142514</v>
      </c>
    </row>
    <row r="42" spans="1:11" ht="25.5" customHeight="1">
      <c r="A42" s="24" t="s">
        <v>163</v>
      </c>
      <c r="B42" s="5" t="s">
        <v>164</v>
      </c>
      <c r="C42" s="51">
        <v>2077000</v>
      </c>
      <c r="D42" s="51">
        <v>157621.29</v>
      </c>
      <c r="E42" s="52">
        <f t="shared" si="0"/>
        <v>7.588892152142514</v>
      </c>
      <c r="F42" s="53"/>
      <c r="G42" s="51"/>
      <c r="H42" s="51"/>
      <c r="I42" s="49">
        <f t="shared" si="1"/>
        <v>2077000</v>
      </c>
      <c r="J42" s="49">
        <f t="shared" si="1"/>
        <v>157621.29</v>
      </c>
      <c r="K42" s="50">
        <f t="shared" si="2"/>
        <v>7.588892152142514</v>
      </c>
    </row>
    <row r="43" spans="1:11" ht="18.75" hidden="1">
      <c r="A43" s="24" t="s">
        <v>165</v>
      </c>
      <c r="B43" s="5">
        <v>3123</v>
      </c>
      <c r="C43" s="51"/>
      <c r="D43" s="51"/>
      <c r="E43" s="52"/>
      <c r="F43" s="53"/>
      <c r="G43" s="51"/>
      <c r="H43" s="52"/>
      <c r="I43" s="49">
        <f t="shared" si="1"/>
        <v>0</v>
      </c>
      <c r="J43" s="49">
        <f t="shared" si="1"/>
        <v>0</v>
      </c>
      <c r="K43" s="50"/>
    </row>
    <row r="44" spans="1:11" ht="18.75">
      <c r="A44" s="27" t="s">
        <v>166</v>
      </c>
      <c r="B44" s="5" t="s">
        <v>167</v>
      </c>
      <c r="C44" s="51">
        <f>C45</f>
        <v>480220</v>
      </c>
      <c r="D44" s="51">
        <f>D45</f>
        <v>21795.98</v>
      </c>
      <c r="E44" s="52">
        <f t="shared" si="0"/>
        <v>4.5387489067510725</v>
      </c>
      <c r="F44" s="53"/>
      <c r="G44" s="51"/>
      <c r="H44" s="52"/>
      <c r="I44" s="49">
        <f t="shared" si="1"/>
        <v>480220</v>
      </c>
      <c r="J44" s="49">
        <f t="shared" si="1"/>
        <v>21795.98</v>
      </c>
      <c r="K44" s="50">
        <f t="shared" si="2"/>
        <v>4.5387489067510725</v>
      </c>
    </row>
    <row r="45" spans="1:11" ht="18.75">
      <c r="A45" s="24" t="s">
        <v>168</v>
      </c>
      <c r="B45" s="5" t="s">
        <v>169</v>
      </c>
      <c r="C45" s="51">
        <v>480220</v>
      </c>
      <c r="D45" s="51">
        <v>21795.98</v>
      </c>
      <c r="E45" s="52">
        <f t="shared" si="0"/>
        <v>4.5387489067510725</v>
      </c>
      <c r="F45" s="53"/>
      <c r="G45" s="51"/>
      <c r="H45" s="52"/>
      <c r="I45" s="49">
        <f t="shared" si="1"/>
        <v>480220</v>
      </c>
      <c r="J45" s="49">
        <f t="shared" si="1"/>
        <v>21795.98</v>
      </c>
      <c r="K45" s="50">
        <f t="shared" si="2"/>
        <v>4.5387489067510725</v>
      </c>
    </row>
    <row r="46" spans="1:11" ht="63">
      <c r="A46" s="28" t="s">
        <v>170</v>
      </c>
      <c r="B46" s="5">
        <v>3160</v>
      </c>
      <c r="C46" s="51">
        <v>325030</v>
      </c>
      <c r="D46" s="51"/>
      <c r="E46" s="52"/>
      <c r="F46" s="53"/>
      <c r="G46" s="51"/>
      <c r="H46" s="52"/>
      <c r="I46" s="49">
        <f t="shared" si="1"/>
        <v>325030</v>
      </c>
      <c r="J46" s="49"/>
      <c r="K46" s="50"/>
    </row>
    <row r="47" spans="1:11" ht="63">
      <c r="A47" s="28" t="s">
        <v>171</v>
      </c>
      <c r="B47" s="5">
        <v>3180</v>
      </c>
      <c r="C47" s="51">
        <v>270000</v>
      </c>
      <c r="D47" s="51">
        <v>31360.87</v>
      </c>
      <c r="E47" s="52">
        <f t="shared" si="0"/>
        <v>11.615137037037035</v>
      </c>
      <c r="F47" s="53"/>
      <c r="G47" s="51"/>
      <c r="H47" s="52"/>
      <c r="I47" s="49">
        <f t="shared" si="1"/>
        <v>270000</v>
      </c>
      <c r="J47" s="49">
        <f t="shared" si="1"/>
        <v>31360.87</v>
      </c>
      <c r="K47" s="50">
        <f t="shared" si="2"/>
        <v>11.615137037037035</v>
      </c>
    </row>
    <row r="48" spans="1:11" ht="18.75">
      <c r="A48" s="27" t="s">
        <v>172</v>
      </c>
      <c r="B48" s="5" t="s">
        <v>173</v>
      </c>
      <c r="C48" s="51">
        <f>C49</f>
        <v>135000</v>
      </c>
      <c r="D48" s="51"/>
      <c r="E48" s="52"/>
      <c r="F48" s="53"/>
      <c r="G48" s="51"/>
      <c r="H48" s="52"/>
      <c r="I48" s="49">
        <f t="shared" si="1"/>
        <v>135000</v>
      </c>
      <c r="J48" s="49"/>
      <c r="K48" s="50"/>
    </row>
    <row r="49" spans="1:11" ht="48">
      <c r="A49" s="24" t="s">
        <v>174</v>
      </c>
      <c r="B49" s="5" t="s">
        <v>175</v>
      </c>
      <c r="C49" s="51">
        <v>135000</v>
      </c>
      <c r="D49" s="51"/>
      <c r="E49" s="52"/>
      <c r="F49" s="53"/>
      <c r="G49" s="51"/>
      <c r="H49" s="52"/>
      <c r="I49" s="49">
        <f t="shared" si="1"/>
        <v>135000</v>
      </c>
      <c r="J49" s="49"/>
      <c r="K49" s="50"/>
    </row>
    <row r="50" spans="1:11" ht="18.75">
      <c r="A50" s="27" t="s">
        <v>176</v>
      </c>
      <c r="B50" s="5" t="s">
        <v>177</v>
      </c>
      <c r="C50" s="51">
        <f>C51</f>
        <v>2992500</v>
      </c>
      <c r="D50" s="51">
        <f>D51</f>
        <v>38988</v>
      </c>
      <c r="E50" s="52">
        <f t="shared" si="0"/>
        <v>1.302857142857143</v>
      </c>
      <c r="F50" s="51"/>
      <c r="G50" s="51"/>
      <c r="H50" s="50"/>
      <c r="I50" s="49">
        <f t="shared" si="1"/>
        <v>2992500</v>
      </c>
      <c r="J50" s="49">
        <f t="shared" si="1"/>
        <v>38988</v>
      </c>
      <c r="K50" s="50">
        <f t="shared" si="2"/>
        <v>1.302857142857143</v>
      </c>
    </row>
    <row r="51" spans="1:11" ht="32.25">
      <c r="A51" s="24" t="s">
        <v>178</v>
      </c>
      <c r="B51" s="5" t="s">
        <v>179</v>
      </c>
      <c r="C51" s="51">
        <v>2992500</v>
      </c>
      <c r="D51" s="51">
        <v>38988</v>
      </c>
      <c r="E51" s="52">
        <f t="shared" si="0"/>
        <v>1.302857142857143</v>
      </c>
      <c r="F51" s="53"/>
      <c r="G51" s="51"/>
      <c r="H51" s="50"/>
      <c r="I51" s="49">
        <f t="shared" si="1"/>
        <v>2992500</v>
      </c>
      <c r="J51" s="49">
        <f t="shared" si="1"/>
        <v>38988</v>
      </c>
      <c r="K51" s="50">
        <f t="shared" si="2"/>
        <v>1.302857142857143</v>
      </c>
    </row>
    <row r="52" spans="1:11" ht="24.75" customHeight="1">
      <c r="A52" s="23" t="s">
        <v>180</v>
      </c>
      <c r="B52" s="4" t="s">
        <v>181</v>
      </c>
      <c r="C52" s="49">
        <f>C53+C54+C55+C56</f>
        <v>16344660</v>
      </c>
      <c r="D52" s="49">
        <f>D53+D54+D55+D56</f>
        <v>432508.54000000004</v>
      </c>
      <c r="E52" s="50">
        <f t="shared" si="0"/>
        <v>2.6461764270410035</v>
      </c>
      <c r="F52" s="54">
        <f>F53+F54+F55+F56</f>
        <v>262100</v>
      </c>
      <c r="G52" s="49"/>
      <c r="H52" s="50"/>
      <c r="I52" s="49">
        <f t="shared" si="1"/>
        <v>16606760</v>
      </c>
      <c r="J52" s="49">
        <f t="shared" si="1"/>
        <v>432508.54000000004</v>
      </c>
      <c r="K52" s="50">
        <f t="shared" si="2"/>
        <v>2.604412540435341</v>
      </c>
    </row>
    <row r="53" spans="1:11" ht="18.75">
      <c r="A53" s="24" t="s">
        <v>182</v>
      </c>
      <c r="B53" s="5" t="s">
        <v>183</v>
      </c>
      <c r="C53" s="51">
        <v>4999800</v>
      </c>
      <c r="D53" s="51">
        <v>111332</v>
      </c>
      <c r="E53" s="52">
        <f t="shared" si="0"/>
        <v>2.2267290691627664</v>
      </c>
      <c r="F53" s="53">
        <v>400</v>
      </c>
      <c r="G53" s="51"/>
      <c r="H53" s="52"/>
      <c r="I53" s="49">
        <f t="shared" si="1"/>
        <v>5000200</v>
      </c>
      <c r="J53" s="49">
        <f t="shared" si="1"/>
        <v>111332</v>
      </c>
      <c r="K53" s="50">
        <f t="shared" si="2"/>
        <v>2.2265509379624815</v>
      </c>
    </row>
    <row r="54" spans="1:11" ht="18.75">
      <c r="A54" s="24" t="s">
        <v>184</v>
      </c>
      <c r="B54" s="5" t="s">
        <v>185</v>
      </c>
      <c r="C54" s="51">
        <v>1353660</v>
      </c>
      <c r="D54" s="51">
        <v>85413</v>
      </c>
      <c r="E54" s="52">
        <f t="shared" si="0"/>
        <v>6.309782367802845</v>
      </c>
      <c r="F54" s="53">
        <v>18000</v>
      </c>
      <c r="G54" s="51"/>
      <c r="H54" s="52"/>
      <c r="I54" s="49">
        <f t="shared" si="1"/>
        <v>1371660</v>
      </c>
      <c r="J54" s="49">
        <f t="shared" si="1"/>
        <v>85413</v>
      </c>
      <c r="K54" s="50">
        <f t="shared" si="2"/>
        <v>6.22698044704956</v>
      </c>
    </row>
    <row r="55" spans="1:11" ht="39" customHeight="1">
      <c r="A55" s="28" t="s">
        <v>186</v>
      </c>
      <c r="B55" s="5">
        <v>4060</v>
      </c>
      <c r="C55" s="51">
        <v>8014920</v>
      </c>
      <c r="D55" s="51">
        <v>148054.9</v>
      </c>
      <c r="E55" s="52">
        <f t="shared" si="0"/>
        <v>1.8472411452640825</v>
      </c>
      <c r="F55" s="53">
        <v>243700</v>
      </c>
      <c r="G55" s="51"/>
      <c r="H55" s="52"/>
      <c r="I55" s="49">
        <f t="shared" si="1"/>
        <v>8258620</v>
      </c>
      <c r="J55" s="49">
        <f t="shared" si="1"/>
        <v>148054.9</v>
      </c>
      <c r="K55" s="50">
        <f t="shared" si="2"/>
        <v>1.7927317154682014</v>
      </c>
    </row>
    <row r="56" spans="1:11" ht="24" customHeight="1">
      <c r="A56" s="27" t="s">
        <v>187</v>
      </c>
      <c r="B56" s="5" t="s">
        <v>188</v>
      </c>
      <c r="C56" s="51">
        <f>C57+C58</f>
        <v>1976280</v>
      </c>
      <c r="D56" s="51">
        <f>D57+D58</f>
        <v>87708.64</v>
      </c>
      <c r="E56" s="52">
        <f t="shared" si="0"/>
        <v>4.438067480316555</v>
      </c>
      <c r="F56" s="53"/>
      <c r="G56" s="51"/>
      <c r="H56" s="52"/>
      <c r="I56" s="49">
        <f t="shared" si="1"/>
        <v>1976280</v>
      </c>
      <c r="J56" s="49">
        <f t="shared" si="1"/>
        <v>87708.64</v>
      </c>
      <c r="K56" s="50">
        <f t="shared" si="2"/>
        <v>4.438067480316555</v>
      </c>
    </row>
    <row r="57" spans="1:11" ht="32.25">
      <c r="A57" s="24" t="s">
        <v>189</v>
      </c>
      <c r="B57" s="5" t="s">
        <v>190</v>
      </c>
      <c r="C57" s="51">
        <v>1596280</v>
      </c>
      <c r="D57" s="51">
        <v>87708.64</v>
      </c>
      <c r="E57" s="52">
        <f t="shared" si="0"/>
        <v>5.49456486330719</v>
      </c>
      <c r="F57" s="53"/>
      <c r="G57" s="51"/>
      <c r="H57" s="52"/>
      <c r="I57" s="49">
        <f t="shared" si="1"/>
        <v>1596280</v>
      </c>
      <c r="J57" s="49">
        <f t="shared" si="1"/>
        <v>87708.64</v>
      </c>
      <c r="K57" s="50">
        <f t="shared" si="2"/>
        <v>5.49456486330719</v>
      </c>
    </row>
    <row r="58" spans="1:11" ht="18.75">
      <c r="A58" s="24" t="s">
        <v>191</v>
      </c>
      <c r="B58" s="5" t="s">
        <v>192</v>
      </c>
      <c r="C58" s="51">
        <v>380000</v>
      </c>
      <c r="D58" s="51"/>
      <c r="E58" s="52"/>
      <c r="F58" s="53"/>
      <c r="G58" s="51"/>
      <c r="H58" s="52"/>
      <c r="I58" s="49">
        <f t="shared" si="1"/>
        <v>380000</v>
      </c>
      <c r="J58" s="49"/>
      <c r="K58" s="50"/>
    </row>
    <row r="59" spans="1:11" ht="25.5" customHeight="1">
      <c r="A59" s="23" t="s">
        <v>193</v>
      </c>
      <c r="B59" s="4" t="s">
        <v>194</v>
      </c>
      <c r="C59" s="49">
        <f>C60+C63+C65+C68</f>
        <v>4519130</v>
      </c>
      <c r="D59" s="49">
        <f>D60+D63+D65+D68</f>
        <v>84381.84</v>
      </c>
      <c r="E59" s="50">
        <f aca="true" t="shared" si="3" ref="E59:E70">D59/C59*100</f>
        <v>1.86721426469254</v>
      </c>
      <c r="F59" s="54"/>
      <c r="G59" s="49"/>
      <c r="H59" s="52"/>
      <c r="I59" s="49">
        <f aca="true" t="shared" si="4" ref="I59:J110">C59+F59</f>
        <v>4519130</v>
      </c>
      <c r="J59" s="49">
        <f t="shared" si="4"/>
        <v>84381.84</v>
      </c>
      <c r="K59" s="50">
        <f>J59/I59*100</f>
        <v>1.86721426469254</v>
      </c>
    </row>
    <row r="60" spans="1:11" ht="18.75">
      <c r="A60" s="27" t="s">
        <v>195</v>
      </c>
      <c r="B60" s="5" t="s">
        <v>196</v>
      </c>
      <c r="C60" s="51">
        <f>C61+C62</f>
        <v>315500</v>
      </c>
      <c r="D60" s="51"/>
      <c r="E60" s="52"/>
      <c r="F60" s="53"/>
      <c r="G60" s="51"/>
      <c r="H60" s="52"/>
      <c r="I60" s="49">
        <f t="shared" si="4"/>
        <v>315500</v>
      </c>
      <c r="J60" s="49"/>
      <c r="K60" s="50"/>
    </row>
    <row r="61" spans="1:11" ht="32.25">
      <c r="A61" s="24" t="s">
        <v>197</v>
      </c>
      <c r="B61" s="5" t="s">
        <v>198</v>
      </c>
      <c r="C61" s="51">
        <v>240500</v>
      </c>
      <c r="D61" s="51"/>
      <c r="E61" s="52"/>
      <c r="F61" s="53"/>
      <c r="G61" s="51"/>
      <c r="H61" s="52"/>
      <c r="I61" s="49">
        <f t="shared" si="4"/>
        <v>240500</v>
      </c>
      <c r="J61" s="49"/>
      <c r="K61" s="50"/>
    </row>
    <row r="62" spans="1:11" ht="32.25">
      <c r="A62" s="24" t="s">
        <v>199</v>
      </c>
      <c r="B62" s="5" t="s">
        <v>200</v>
      </c>
      <c r="C62" s="51">
        <v>75000</v>
      </c>
      <c r="D62" s="51"/>
      <c r="E62" s="52"/>
      <c r="F62" s="53"/>
      <c r="G62" s="51"/>
      <c r="H62" s="52"/>
      <c r="I62" s="49">
        <f t="shared" si="4"/>
        <v>75000</v>
      </c>
      <c r="J62" s="49"/>
      <c r="K62" s="50"/>
    </row>
    <row r="63" spans="1:11" ht="18.75">
      <c r="A63" s="27" t="s">
        <v>201</v>
      </c>
      <c r="B63" s="5" t="s">
        <v>202</v>
      </c>
      <c r="C63" s="51">
        <f>C64</f>
        <v>1765830</v>
      </c>
      <c r="D63" s="51">
        <f>D64</f>
        <v>50500</v>
      </c>
      <c r="E63" s="52">
        <f t="shared" si="3"/>
        <v>2.8598449454364236</v>
      </c>
      <c r="F63" s="53"/>
      <c r="G63" s="51"/>
      <c r="H63" s="52"/>
      <c r="I63" s="49">
        <f t="shared" si="4"/>
        <v>1765830</v>
      </c>
      <c r="J63" s="49">
        <f t="shared" si="4"/>
        <v>50500</v>
      </c>
      <c r="K63" s="50">
        <f>J63/I63*100</f>
        <v>2.8598449454364236</v>
      </c>
    </row>
    <row r="64" spans="1:11" ht="32.25">
      <c r="A64" s="24" t="s">
        <v>203</v>
      </c>
      <c r="B64" s="5" t="s">
        <v>204</v>
      </c>
      <c r="C64" s="51">
        <v>1765830</v>
      </c>
      <c r="D64" s="51">
        <v>50500</v>
      </c>
      <c r="E64" s="52">
        <f t="shared" si="3"/>
        <v>2.8598449454364236</v>
      </c>
      <c r="F64" s="53"/>
      <c r="G64" s="51"/>
      <c r="H64" s="52"/>
      <c r="I64" s="49">
        <f t="shared" si="4"/>
        <v>1765830</v>
      </c>
      <c r="J64" s="49">
        <f t="shared" si="4"/>
        <v>50500</v>
      </c>
      <c r="K64" s="50">
        <f>J64/I64*100</f>
        <v>2.8598449454364236</v>
      </c>
    </row>
    <row r="65" spans="1:11" ht="18.75">
      <c r="A65" s="27" t="s">
        <v>205</v>
      </c>
      <c r="B65" s="4" t="s">
        <v>206</v>
      </c>
      <c r="C65" s="51">
        <f>C66+C67</f>
        <v>1495800</v>
      </c>
      <c r="D65" s="51">
        <f>D66+D67</f>
        <v>33881.84</v>
      </c>
      <c r="E65" s="52">
        <f t="shared" si="3"/>
        <v>2.265131702099211</v>
      </c>
      <c r="F65" s="53"/>
      <c r="G65" s="51"/>
      <c r="H65" s="52"/>
      <c r="I65" s="49">
        <f t="shared" si="4"/>
        <v>1495800</v>
      </c>
      <c r="J65" s="49">
        <f t="shared" si="4"/>
        <v>33881.84</v>
      </c>
      <c r="K65" s="50">
        <f>J65/I65*100</f>
        <v>2.265131702099211</v>
      </c>
    </row>
    <row r="66" spans="1:11" ht="18.75">
      <c r="A66" s="24" t="s">
        <v>207</v>
      </c>
      <c r="B66" s="5" t="s">
        <v>208</v>
      </c>
      <c r="C66" s="51">
        <v>1495800</v>
      </c>
      <c r="D66" s="51">
        <v>33881.84</v>
      </c>
      <c r="E66" s="52">
        <f t="shared" si="3"/>
        <v>2.265131702099211</v>
      </c>
      <c r="F66" s="53"/>
      <c r="G66" s="51"/>
      <c r="H66" s="52"/>
      <c r="I66" s="49">
        <f t="shared" si="4"/>
        <v>1495800</v>
      </c>
      <c r="J66" s="49">
        <f t="shared" si="4"/>
        <v>33881.84</v>
      </c>
      <c r="K66" s="50">
        <f>J66/I66*100</f>
        <v>2.265131702099211</v>
      </c>
    </row>
    <row r="67" spans="1:11" ht="32.25">
      <c r="A67" s="24" t="s">
        <v>278</v>
      </c>
      <c r="B67" s="5">
        <v>5049</v>
      </c>
      <c r="C67" s="51"/>
      <c r="D67" s="51"/>
      <c r="E67" s="52"/>
      <c r="F67" s="53"/>
      <c r="G67" s="51"/>
      <c r="H67" s="52"/>
      <c r="I67" s="49"/>
      <c r="J67" s="49"/>
      <c r="K67" s="50"/>
    </row>
    <row r="68" spans="1:11" ht="18.75">
      <c r="A68" s="27" t="s">
        <v>209</v>
      </c>
      <c r="B68" s="5" t="s">
        <v>210</v>
      </c>
      <c r="C68" s="51">
        <f>C69</f>
        <v>942000</v>
      </c>
      <c r="D68" s="51"/>
      <c r="E68" s="52"/>
      <c r="F68" s="53"/>
      <c r="G68" s="51"/>
      <c r="H68" s="52"/>
      <c r="I68" s="49">
        <f t="shared" si="4"/>
        <v>942000</v>
      </c>
      <c r="J68" s="49"/>
      <c r="K68" s="50"/>
    </row>
    <row r="69" spans="1:11" ht="32.25">
      <c r="A69" s="24" t="s">
        <v>211</v>
      </c>
      <c r="B69" s="5" t="s">
        <v>212</v>
      </c>
      <c r="C69" s="51">
        <v>942000</v>
      </c>
      <c r="D69" s="51"/>
      <c r="E69" s="52"/>
      <c r="F69" s="53"/>
      <c r="G69" s="51"/>
      <c r="H69" s="52"/>
      <c r="I69" s="49">
        <f t="shared" si="4"/>
        <v>942000</v>
      </c>
      <c r="J69" s="49"/>
      <c r="K69" s="50"/>
    </row>
    <row r="70" spans="1:11" ht="18.75">
      <c r="A70" s="33" t="s">
        <v>213</v>
      </c>
      <c r="B70" s="4">
        <v>6000</v>
      </c>
      <c r="C70" s="49">
        <f>C71+C73+C75+C74</f>
        <v>30389900</v>
      </c>
      <c r="D70" s="49">
        <f>D71+D73+D75+D74</f>
        <v>2316679.09</v>
      </c>
      <c r="E70" s="50">
        <f t="shared" si="3"/>
        <v>7.623187605092481</v>
      </c>
      <c r="F70" s="49">
        <f>F71+F73+F74</f>
        <v>350000</v>
      </c>
      <c r="G70" s="49"/>
      <c r="H70" s="50"/>
      <c r="I70" s="49">
        <f>C70+F70</f>
        <v>30739900</v>
      </c>
      <c r="J70" s="49">
        <f t="shared" si="4"/>
        <v>2316679.09</v>
      </c>
      <c r="K70" s="50">
        <f>J70/I70*100</f>
        <v>7.536391107323055</v>
      </c>
    </row>
    <row r="71" spans="1:11" ht="31.5">
      <c r="A71" s="29" t="s">
        <v>214</v>
      </c>
      <c r="B71" s="5">
        <v>6010</v>
      </c>
      <c r="C71" s="51">
        <f>C72</f>
        <v>1500000</v>
      </c>
      <c r="D71" s="51"/>
      <c r="E71" s="52"/>
      <c r="F71" s="53">
        <f>F72</f>
        <v>350000</v>
      </c>
      <c r="G71" s="51"/>
      <c r="H71" s="52"/>
      <c r="I71" s="49">
        <f t="shared" si="4"/>
        <v>1850000</v>
      </c>
      <c r="J71" s="49"/>
      <c r="K71" s="50"/>
    </row>
    <row r="72" spans="1:11" ht="32.25">
      <c r="A72" s="24" t="s">
        <v>215</v>
      </c>
      <c r="B72" s="5">
        <v>6013</v>
      </c>
      <c r="C72" s="51">
        <v>1500000</v>
      </c>
      <c r="D72" s="51"/>
      <c r="E72" s="52"/>
      <c r="F72" s="53">
        <v>350000</v>
      </c>
      <c r="G72" s="51"/>
      <c r="H72" s="52"/>
      <c r="I72" s="49">
        <f t="shared" si="4"/>
        <v>1850000</v>
      </c>
      <c r="J72" s="49"/>
      <c r="K72" s="50"/>
    </row>
    <row r="73" spans="1:11" ht="48">
      <c r="A73" s="24" t="s">
        <v>216</v>
      </c>
      <c r="B73" s="5">
        <v>6020</v>
      </c>
      <c r="C73" s="51">
        <v>4500000</v>
      </c>
      <c r="D73" s="51">
        <v>376755.3</v>
      </c>
      <c r="E73" s="52">
        <f>D73/C73*100</f>
        <v>8.372340000000001</v>
      </c>
      <c r="F73" s="53"/>
      <c r="G73" s="51"/>
      <c r="H73" s="52"/>
      <c r="I73" s="49">
        <f t="shared" si="4"/>
        <v>4500000</v>
      </c>
      <c r="J73" s="49">
        <f t="shared" si="4"/>
        <v>376755.3</v>
      </c>
      <c r="K73" s="50">
        <f>J73/I73*100</f>
        <v>8.372340000000001</v>
      </c>
    </row>
    <row r="74" spans="1:11" ht="18" customHeight="1">
      <c r="A74" s="24" t="s">
        <v>217</v>
      </c>
      <c r="B74" s="5">
        <v>6030</v>
      </c>
      <c r="C74" s="51">
        <v>24389900</v>
      </c>
      <c r="D74" s="51">
        <v>1939923.79</v>
      </c>
      <c r="E74" s="52">
        <f>D74/C74*100</f>
        <v>7.953799687575596</v>
      </c>
      <c r="F74" s="53"/>
      <c r="G74" s="51"/>
      <c r="H74" s="52"/>
      <c r="I74" s="49">
        <f t="shared" si="4"/>
        <v>24389900</v>
      </c>
      <c r="J74" s="49">
        <f t="shared" si="4"/>
        <v>1939923.79</v>
      </c>
      <c r="K74" s="50">
        <f>J74/I74*100</f>
        <v>7.953799687575596</v>
      </c>
    </row>
    <row r="75" spans="1:11" ht="18.75" hidden="1">
      <c r="A75" s="29" t="s">
        <v>218</v>
      </c>
      <c r="B75" s="5">
        <v>6070</v>
      </c>
      <c r="C75" s="51"/>
      <c r="D75" s="51"/>
      <c r="E75" s="52" t="e">
        <f>D75/C75*100</f>
        <v>#DIV/0!</v>
      </c>
      <c r="F75" s="53"/>
      <c r="G75" s="51"/>
      <c r="H75" s="51">
        <f>H76</f>
      </c>
      <c r="I75" s="49">
        <f t="shared" si="4"/>
        <v>0</v>
      </c>
      <c r="J75" s="49">
        <f t="shared" si="4"/>
        <v>0</v>
      </c>
      <c r="K75" s="50" t="e">
        <f>J75/I75*100</f>
        <v>#DIV/0!</v>
      </c>
    </row>
    <row r="76" spans="1:11" ht="78.75" hidden="1">
      <c r="A76" s="34" t="s">
        <v>219</v>
      </c>
      <c r="B76" s="35">
        <v>6071</v>
      </c>
      <c r="C76" s="51">
        <v>0</v>
      </c>
      <c r="D76" s="55">
        <v>0</v>
      </c>
      <c r="E76" s="56" t="e">
        <f>D76/C76*100</f>
        <v>#DIV/0!</v>
      </c>
      <c r="F76" s="57"/>
      <c r="G76" s="58"/>
      <c r="H76" s="59" t="s">
        <v>220</v>
      </c>
      <c r="I76" s="49">
        <f t="shared" si="4"/>
        <v>0</v>
      </c>
      <c r="J76" s="49">
        <f t="shared" si="4"/>
        <v>0</v>
      </c>
      <c r="K76" s="50" t="e">
        <f>J76/I76*100</f>
        <v>#DIV/0!</v>
      </c>
    </row>
    <row r="77" spans="1:11" ht="18.75" hidden="1">
      <c r="A77" s="29" t="s">
        <v>218</v>
      </c>
      <c r="B77" s="5">
        <v>6080</v>
      </c>
      <c r="C77" s="51"/>
      <c r="D77" s="51"/>
      <c r="E77" s="52"/>
      <c r="F77" s="53"/>
      <c r="G77" s="51">
        <f>G78</f>
        <v>0</v>
      </c>
      <c r="H77" s="51">
        <f>H78</f>
      </c>
      <c r="I77" s="49">
        <f t="shared" si="4"/>
        <v>0</v>
      </c>
      <c r="J77" s="49">
        <f t="shared" si="4"/>
        <v>0</v>
      </c>
      <c r="K77" s="51"/>
    </row>
    <row r="78" spans="1:11" ht="63" hidden="1">
      <c r="A78" s="34" t="s">
        <v>221</v>
      </c>
      <c r="B78" s="35">
        <v>6083</v>
      </c>
      <c r="C78" s="60"/>
      <c r="D78" s="60"/>
      <c r="E78" s="59"/>
      <c r="F78" s="53"/>
      <c r="G78" s="58"/>
      <c r="H78" s="59" t="s">
        <v>220</v>
      </c>
      <c r="I78" s="49">
        <f t="shared" si="4"/>
        <v>0</v>
      </c>
      <c r="J78" s="49">
        <f t="shared" si="4"/>
        <v>0</v>
      </c>
      <c r="K78" s="59"/>
    </row>
    <row r="79" spans="1:11" ht="18.75">
      <c r="A79" s="23" t="s">
        <v>222</v>
      </c>
      <c r="B79" s="4" t="s">
        <v>223</v>
      </c>
      <c r="C79" s="49">
        <f>C88+C93+C91+C81+C82</f>
        <v>822000</v>
      </c>
      <c r="D79" s="49"/>
      <c r="E79" s="50"/>
      <c r="F79" s="54">
        <f>F80+F82+F88+F93</f>
        <v>2800000</v>
      </c>
      <c r="G79" s="54"/>
      <c r="H79" s="50"/>
      <c r="I79" s="49">
        <f t="shared" si="4"/>
        <v>3622000</v>
      </c>
      <c r="J79" s="49"/>
      <c r="K79" s="50"/>
    </row>
    <row r="80" spans="1:11" ht="18.75">
      <c r="A80" s="36" t="s">
        <v>224</v>
      </c>
      <c r="B80" s="37">
        <v>7100</v>
      </c>
      <c r="C80" s="49">
        <f>C81</f>
        <v>300000</v>
      </c>
      <c r="D80" s="49"/>
      <c r="E80" s="52"/>
      <c r="F80" s="53"/>
      <c r="G80" s="51"/>
      <c r="H80" s="61"/>
      <c r="I80" s="49">
        <f t="shared" si="4"/>
        <v>300000</v>
      </c>
      <c r="J80" s="49"/>
      <c r="K80" s="50"/>
    </row>
    <row r="81" spans="1:11" ht="18.75">
      <c r="A81" s="38" t="s">
        <v>225</v>
      </c>
      <c r="B81" s="37">
        <v>7130</v>
      </c>
      <c r="C81" s="51">
        <v>300000</v>
      </c>
      <c r="D81" s="51"/>
      <c r="E81" s="52"/>
      <c r="F81" s="53"/>
      <c r="G81" s="51"/>
      <c r="H81" s="52"/>
      <c r="I81" s="49">
        <f t="shared" si="4"/>
        <v>300000</v>
      </c>
      <c r="J81" s="49"/>
      <c r="K81" s="50"/>
    </row>
    <row r="82" spans="1:11" ht="18.75">
      <c r="A82" s="39" t="s">
        <v>226</v>
      </c>
      <c r="B82" s="4" t="s">
        <v>227</v>
      </c>
      <c r="C82" s="49"/>
      <c r="D82" s="49"/>
      <c r="E82" s="52"/>
      <c r="F82" s="49">
        <f>F83</f>
        <v>300000</v>
      </c>
      <c r="G82" s="49"/>
      <c r="H82" s="52"/>
      <c r="I82" s="49">
        <f t="shared" si="4"/>
        <v>300000</v>
      </c>
      <c r="J82" s="49"/>
      <c r="K82" s="50"/>
    </row>
    <row r="83" spans="1:11" ht="27.75" customHeight="1">
      <c r="A83" s="29" t="s">
        <v>284</v>
      </c>
      <c r="B83" s="5">
        <v>7330</v>
      </c>
      <c r="C83" s="51"/>
      <c r="D83" s="51"/>
      <c r="E83" s="52"/>
      <c r="F83" s="53">
        <v>300000</v>
      </c>
      <c r="G83" s="53"/>
      <c r="H83" s="52"/>
      <c r="I83" s="49">
        <f t="shared" si="4"/>
        <v>300000</v>
      </c>
      <c r="J83" s="49"/>
      <c r="K83" s="50"/>
    </row>
    <row r="84" spans="1:11" ht="18.75" hidden="1">
      <c r="A84" s="24" t="s">
        <v>228</v>
      </c>
      <c r="B84" s="5" t="s">
        <v>229</v>
      </c>
      <c r="C84" s="51"/>
      <c r="D84" s="51"/>
      <c r="E84" s="52"/>
      <c r="F84" s="53"/>
      <c r="G84" s="51"/>
      <c r="H84" s="52"/>
      <c r="I84" s="49">
        <f t="shared" si="4"/>
        <v>0</v>
      </c>
      <c r="J84" s="49"/>
      <c r="K84" s="50"/>
    </row>
    <row r="85" spans="1:11" ht="31.5" hidden="1">
      <c r="A85" s="38" t="s">
        <v>230</v>
      </c>
      <c r="B85" s="31">
        <v>7325</v>
      </c>
      <c r="C85" s="51"/>
      <c r="D85" s="51"/>
      <c r="E85" s="52"/>
      <c r="F85" s="53"/>
      <c r="G85" s="51"/>
      <c r="H85" s="52"/>
      <c r="I85" s="49">
        <f t="shared" si="4"/>
        <v>0</v>
      </c>
      <c r="J85" s="49"/>
      <c r="K85" s="50"/>
    </row>
    <row r="86" spans="1:11" ht="31.5" hidden="1">
      <c r="A86" s="42" t="s">
        <v>231</v>
      </c>
      <c r="B86" s="41">
        <v>7370</v>
      </c>
      <c r="C86" s="62"/>
      <c r="D86" s="51"/>
      <c r="E86" s="52"/>
      <c r="F86" s="53"/>
      <c r="G86" s="51"/>
      <c r="H86" s="52" t="e">
        <f>G86/F86*100</f>
        <v>#DIV/0!</v>
      </c>
      <c r="I86" s="49"/>
      <c r="J86" s="49"/>
      <c r="K86" s="50"/>
    </row>
    <row r="87" spans="1:11" ht="31.5" hidden="1">
      <c r="A87" s="34" t="s">
        <v>232</v>
      </c>
      <c r="B87" s="35">
        <v>7380</v>
      </c>
      <c r="C87" s="51"/>
      <c r="D87" s="51"/>
      <c r="E87" s="52"/>
      <c r="F87" s="53"/>
      <c r="G87" s="51"/>
      <c r="H87" s="52" t="e">
        <f>G87/F87*100</f>
        <v>#DIV/0!</v>
      </c>
      <c r="I87" s="49">
        <f t="shared" si="4"/>
        <v>0</v>
      </c>
      <c r="J87" s="49"/>
      <c r="K87" s="50"/>
    </row>
    <row r="88" spans="1:11" ht="31.5">
      <c r="A88" s="29" t="s">
        <v>233</v>
      </c>
      <c r="B88" s="4">
        <v>7400</v>
      </c>
      <c r="C88" s="51">
        <f>C89</f>
        <v>400000</v>
      </c>
      <c r="D88" s="51"/>
      <c r="E88" s="52"/>
      <c r="F88" s="53">
        <f>F89</f>
        <v>2500000</v>
      </c>
      <c r="G88" s="51"/>
      <c r="H88" s="52"/>
      <c r="I88" s="49">
        <f t="shared" si="4"/>
        <v>2900000</v>
      </c>
      <c r="J88" s="49"/>
      <c r="K88" s="50"/>
    </row>
    <row r="89" spans="1:11" ht="31.5">
      <c r="A89" s="29" t="s">
        <v>234</v>
      </c>
      <c r="B89" s="5">
        <v>7460</v>
      </c>
      <c r="C89" s="51">
        <f>C90</f>
        <v>400000</v>
      </c>
      <c r="D89" s="51"/>
      <c r="E89" s="52"/>
      <c r="F89" s="51">
        <f>F90</f>
        <v>2500000</v>
      </c>
      <c r="G89" s="51"/>
      <c r="H89" s="52"/>
      <c r="I89" s="49">
        <f t="shared" si="4"/>
        <v>2900000</v>
      </c>
      <c r="J89" s="49"/>
      <c r="K89" s="50"/>
    </row>
    <row r="90" spans="1:11" ht="31.5">
      <c r="A90" s="28" t="s">
        <v>235</v>
      </c>
      <c r="B90" s="5">
        <v>7461</v>
      </c>
      <c r="C90" s="51">
        <v>400000</v>
      </c>
      <c r="D90" s="51"/>
      <c r="E90" s="52"/>
      <c r="F90" s="53">
        <v>2500000</v>
      </c>
      <c r="G90" s="51"/>
      <c r="H90" s="52"/>
      <c r="I90" s="49">
        <f t="shared" si="4"/>
        <v>2900000</v>
      </c>
      <c r="J90" s="49"/>
      <c r="K90" s="50"/>
    </row>
    <row r="91" spans="1:11" ht="18.75" hidden="1">
      <c r="A91" s="30" t="s">
        <v>236</v>
      </c>
      <c r="B91" s="43">
        <v>7500</v>
      </c>
      <c r="C91" s="51">
        <f>C92</f>
        <v>0</v>
      </c>
      <c r="D91" s="51"/>
      <c r="E91" s="52"/>
      <c r="F91" s="53"/>
      <c r="G91" s="51"/>
      <c r="H91" s="52"/>
      <c r="I91" s="49">
        <f t="shared" si="4"/>
        <v>0</v>
      </c>
      <c r="J91" s="49"/>
      <c r="K91" s="50"/>
    </row>
    <row r="92" spans="1:11" ht="31.5" hidden="1">
      <c r="A92" s="38" t="s">
        <v>237</v>
      </c>
      <c r="B92" s="31">
        <v>7540</v>
      </c>
      <c r="C92" s="51"/>
      <c r="D92" s="51"/>
      <c r="E92" s="52"/>
      <c r="F92" s="53"/>
      <c r="G92" s="51"/>
      <c r="H92" s="52"/>
      <c r="I92" s="49">
        <f t="shared" si="4"/>
        <v>0</v>
      </c>
      <c r="J92" s="49"/>
      <c r="K92" s="50"/>
    </row>
    <row r="93" spans="1:11" ht="22.5" customHeight="1">
      <c r="A93" s="29" t="s">
        <v>238</v>
      </c>
      <c r="B93" s="4">
        <v>7600</v>
      </c>
      <c r="C93" s="51">
        <f>C94+C96+C97+C98</f>
        <v>122000</v>
      </c>
      <c r="D93" s="51"/>
      <c r="E93" s="52"/>
      <c r="F93" s="53"/>
      <c r="G93" s="53"/>
      <c r="H93" s="52"/>
      <c r="I93" s="49">
        <f t="shared" si="4"/>
        <v>122000</v>
      </c>
      <c r="J93" s="49"/>
      <c r="K93" s="50"/>
    </row>
    <row r="94" spans="1:11" ht="18.75" hidden="1">
      <c r="A94" s="28" t="s">
        <v>239</v>
      </c>
      <c r="B94" s="5">
        <v>7640</v>
      </c>
      <c r="C94" s="49"/>
      <c r="D94" s="49"/>
      <c r="E94" s="50"/>
      <c r="F94" s="53"/>
      <c r="G94" s="49"/>
      <c r="H94" s="52"/>
      <c r="I94" s="49">
        <f t="shared" si="4"/>
        <v>0</v>
      </c>
      <c r="J94" s="49">
        <f t="shared" si="4"/>
        <v>0</v>
      </c>
      <c r="K94" s="50"/>
    </row>
    <row r="95" spans="1:11" ht="47.25">
      <c r="A95" s="28" t="s">
        <v>240</v>
      </c>
      <c r="B95" s="5">
        <v>7660</v>
      </c>
      <c r="C95" s="49"/>
      <c r="D95" s="49"/>
      <c r="E95" s="50"/>
      <c r="F95" s="53"/>
      <c r="G95" s="51"/>
      <c r="H95" s="52"/>
      <c r="I95" s="49"/>
      <c r="J95" s="49"/>
      <c r="K95" s="50"/>
    </row>
    <row r="96" spans="1:11" ht="18.75">
      <c r="A96" s="34" t="s">
        <v>241</v>
      </c>
      <c r="B96" s="35">
        <v>7670</v>
      </c>
      <c r="C96" s="51"/>
      <c r="D96" s="49"/>
      <c r="E96" s="50"/>
      <c r="F96" s="53"/>
      <c r="G96" s="51"/>
      <c r="H96" s="52"/>
      <c r="I96" s="49"/>
      <c r="J96" s="49"/>
      <c r="K96" s="50"/>
    </row>
    <row r="97" spans="1:11" ht="31.5">
      <c r="A97" s="28" t="s">
        <v>242</v>
      </c>
      <c r="B97" s="5">
        <v>7680</v>
      </c>
      <c r="C97" s="51">
        <v>122000</v>
      </c>
      <c r="D97" s="51"/>
      <c r="E97" s="52"/>
      <c r="F97" s="53"/>
      <c r="G97" s="51"/>
      <c r="H97" s="52"/>
      <c r="I97" s="49">
        <f t="shared" si="4"/>
        <v>122000</v>
      </c>
      <c r="J97" s="49"/>
      <c r="K97" s="50"/>
    </row>
    <row r="98" spans="1:11" ht="18.75">
      <c r="A98" s="29" t="s">
        <v>243</v>
      </c>
      <c r="B98" s="4">
        <v>7690</v>
      </c>
      <c r="C98" s="49"/>
      <c r="D98" s="49"/>
      <c r="E98" s="50"/>
      <c r="F98" s="54"/>
      <c r="G98" s="49"/>
      <c r="H98" s="49"/>
      <c r="I98" s="49"/>
      <c r="J98" s="49"/>
      <c r="K98" s="50"/>
    </row>
    <row r="99" spans="1:11" ht="18.75">
      <c r="A99" s="28" t="s">
        <v>244</v>
      </c>
      <c r="B99" s="5">
        <v>7693</v>
      </c>
      <c r="C99" s="51"/>
      <c r="D99" s="51"/>
      <c r="E99" s="52"/>
      <c r="F99" s="53"/>
      <c r="G99" s="51"/>
      <c r="H99" s="52"/>
      <c r="I99" s="49"/>
      <c r="J99" s="49"/>
      <c r="K99" s="50"/>
    </row>
    <row r="100" spans="1:11" ht="18.75">
      <c r="A100" s="23" t="s">
        <v>245</v>
      </c>
      <c r="B100" s="4" t="s">
        <v>246</v>
      </c>
      <c r="C100" s="49">
        <f>C101+C109+C111+C104</f>
        <v>3936610</v>
      </c>
      <c r="D100" s="49">
        <f>D101+D109+D111+D104</f>
        <v>52612.28</v>
      </c>
      <c r="E100" s="50">
        <f>D100/C100*100</f>
        <v>1.3364869773739334</v>
      </c>
      <c r="F100" s="54">
        <f>F107+F101+F109+F111+F104</f>
        <v>160900</v>
      </c>
      <c r="G100" s="49"/>
      <c r="H100" s="50"/>
      <c r="I100" s="49">
        <f t="shared" si="4"/>
        <v>4097510</v>
      </c>
      <c r="J100" s="49">
        <f t="shared" si="4"/>
        <v>52612.28</v>
      </c>
      <c r="K100" s="50">
        <f>J100/I100*100</f>
        <v>1.2840061403144838</v>
      </c>
    </row>
    <row r="101" spans="1:11" ht="32.25">
      <c r="A101" s="39" t="s">
        <v>247</v>
      </c>
      <c r="B101" s="4" t="s">
        <v>248</v>
      </c>
      <c r="C101" s="51">
        <f>C102+C103</f>
        <v>1036610</v>
      </c>
      <c r="D101" s="51">
        <f>D102+D103</f>
        <v>16335.8</v>
      </c>
      <c r="E101" s="52">
        <f>D101/C101*100</f>
        <v>1.5758867848081726</v>
      </c>
      <c r="F101" s="53"/>
      <c r="G101" s="51"/>
      <c r="H101" s="52"/>
      <c r="I101" s="49">
        <f t="shared" si="4"/>
        <v>1036610</v>
      </c>
      <c r="J101" s="49">
        <f t="shared" si="4"/>
        <v>16335.8</v>
      </c>
      <c r="K101" s="50">
        <f>J101/I101*100</f>
        <v>1.5758867848081726</v>
      </c>
    </row>
    <row r="102" spans="1:11" ht="32.25">
      <c r="A102" s="24" t="s">
        <v>249</v>
      </c>
      <c r="B102" s="5" t="s">
        <v>250</v>
      </c>
      <c r="C102" s="51">
        <v>300000</v>
      </c>
      <c r="D102" s="51"/>
      <c r="E102" s="52"/>
      <c r="F102" s="53"/>
      <c r="G102" s="51"/>
      <c r="H102" s="52"/>
      <c r="I102" s="49">
        <f t="shared" si="4"/>
        <v>300000</v>
      </c>
      <c r="J102" s="49"/>
      <c r="K102" s="50"/>
    </row>
    <row r="103" spans="1:11" ht="18.75">
      <c r="A103" s="28" t="s">
        <v>251</v>
      </c>
      <c r="B103" s="5">
        <v>8130</v>
      </c>
      <c r="C103" s="51">
        <v>736610</v>
      </c>
      <c r="D103" s="51">
        <v>16335.8</v>
      </c>
      <c r="E103" s="52">
        <f>D103/C103*100</f>
        <v>2.2177000040727113</v>
      </c>
      <c r="F103" s="68"/>
      <c r="G103" s="69"/>
      <c r="H103" s="52"/>
      <c r="I103" s="49">
        <f t="shared" si="4"/>
        <v>736610</v>
      </c>
      <c r="J103" s="49">
        <f t="shared" si="4"/>
        <v>16335.8</v>
      </c>
      <c r="K103" s="50">
        <f>J103/I103*100</f>
        <v>2.2177000040727113</v>
      </c>
    </row>
    <row r="104" spans="1:11" ht="18.75">
      <c r="A104" s="44" t="s">
        <v>252</v>
      </c>
      <c r="B104" s="40" t="s">
        <v>253</v>
      </c>
      <c r="C104" s="63">
        <f>C105+C106</f>
        <v>400000</v>
      </c>
      <c r="D104" s="63"/>
      <c r="E104" s="52"/>
      <c r="F104" s="70"/>
      <c r="G104" s="63"/>
      <c r="H104" s="52"/>
      <c r="I104" s="49">
        <f t="shared" si="4"/>
        <v>400000</v>
      </c>
      <c r="J104" s="49"/>
      <c r="K104" s="50"/>
    </row>
    <row r="105" spans="1:11" ht="16.5" customHeight="1">
      <c r="A105" s="34" t="s">
        <v>254</v>
      </c>
      <c r="B105" s="35" t="s">
        <v>255</v>
      </c>
      <c r="C105" s="64">
        <v>400000</v>
      </c>
      <c r="D105" s="51"/>
      <c r="E105" s="52"/>
      <c r="F105" s="53"/>
      <c r="G105" s="51"/>
      <c r="H105" s="52"/>
      <c r="I105" s="49">
        <f t="shared" si="4"/>
        <v>400000</v>
      </c>
      <c r="J105" s="49"/>
      <c r="K105" s="50"/>
    </row>
    <row r="106" spans="1:11" ht="18.75">
      <c r="A106" s="34" t="s">
        <v>256</v>
      </c>
      <c r="B106" s="35">
        <v>8240</v>
      </c>
      <c r="C106" s="65"/>
      <c r="D106" s="51"/>
      <c r="E106" s="52"/>
      <c r="F106" s="53"/>
      <c r="G106" s="51"/>
      <c r="H106" s="52"/>
      <c r="I106" s="49">
        <f t="shared" si="4"/>
        <v>0</v>
      </c>
      <c r="J106" s="49"/>
      <c r="K106" s="50"/>
    </row>
    <row r="107" spans="1:11" ht="18.75">
      <c r="A107" s="23" t="s">
        <v>257</v>
      </c>
      <c r="B107" s="4" t="s">
        <v>258</v>
      </c>
      <c r="C107" s="51"/>
      <c r="D107" s="51"/>
      <c r="E107" s="52"/>
      <c r="F107" s="53">
        <f>F108</f>
        <v>160900</v>
      </c>
      <c r="G107" s="51"/>
      <c r="H107" s="52"/>
      <c r="I107" s="49">
        <f t="shared" si="4"/>
        <v>160900</v>
      </c>
      <c r="J107" s="49"/>
      <c r="K107" s="50"/>
    </row>
    <row r="108" spans="1:11" ht="18.75">
      <c r="A108" s="24" t="s">
        <v>259</v>
      </c>
      <c r="B108" s="5" t="s">
        <v>260</v>
      </c>
      <c r="C108" s="51"/>
      <c r="D108" s="51"/>
      <c r="E108" s="52"/>
      <c r="F108" s="53">
        <v>160900</v>
      </c>
      <c r="G108" s="51"/>
      <c r="H108" s="52"/>
      <c r="I108" s="49">
        <f t="shared" si="4"/>
        <v>160900</v>
      </c>
      <c r="J108" s="49"/>
      <c r="K108" s="50"/>
    </row>
    <row r="109" spans="1:11" ht="18.75">
      <c r="A109" s="23" t="s">
        <v>261</v>
      </c>
      <c r="B109" s="4" t="s">
        <v>262</v>
      </c>
      <c r="C109" s="51">
        <f>C110</f>
        <v>1500000</v>
      </c>
      <c r="D109" s="51">
        <f>D110</f>
        <v>36276.48</v>
      </c>
      <c r="E109" s="52">
        <f aca="true" t="shared" si="5" ref="E109:E114">D109/C109*100</f>
        <v>2.418432</v>
      </c>
      <c r="F109" s="53"/>
      <c r="G109" s="53"/>
      <c r="H109" s="52"/>
      <c r="I109" s="49">
        <f t="shared" si="4"/>
        <v>1500000</v>
      </c>
      <c r="J109" s="49">
        <f t="shared" si="4"/>
        <v>36276.48</v>
      </c>
      <c r="K109" s="50">
        <f>J109/I109*100</f>
        <v>2.418432</v>
      </c>
    </row>
    <row r="110" spans="1:11" ht="18.75">
      <c r="A110" s="24" t="s">
        <v>263</v>
      </c>
      <c r="B110" s="5" t="s">
        <v>264</v>
      </c>
      <c r="C110" s="51">
        <v>1500000</v>
      </c>
      <c r="D110" s="51">
        <v>36276.48</v>
      </c>
      <c r="E110" s="52">
        <f t="shared" si="5"/>
        <v>2.418432</v>
      </c>
      <c r="F110" s="53"/>
      <c r="G110" s="51"/>
      <c r="H110" s="52"/>
      <c r="I110" s="49">
        <f t="shared" si="4"/>
        <v>1500000</v>
      </c>
      <c r="J110" s="49">
        <f t="shared" si="4"/>
        <v>36276.48</v>
      </c>
      <c r="K110" s="50">
        <f>J110/I110*100</f>
        <v>2.418432</v>
      </c>
    </row>
    <row r="111" spans="1:11" ht="18.75">
      <c r="A111" s="23" t="s">
        <v>265</v>
      </c>
      <c r="B111" s="4" t="s">
        <v>266</v>
      </c>
      <c r="C111" s="49">
        <v>1000000</v>
      </c>
      <c r="D111" s="49"/>
      <c r="E111" s="50"/>
      <c r="F111" s="54"/>
      <c r="G111" s="49"/>
      <c r="H111" s="50"/>
      <c r="I111" s="49">
        <f>I112</f>
        <v>1000000</v>
      </c>
      <c r="J111" s="49"/>
      <c r="K111" s="66"/>
    </row>
    <row r="112" spans="1:11" ht="18.75">
      <c r="A112" s="24" t="s">
        <v>267</v>
      </c>
      <c r="B112" s="5" t="s">
        <v>268</v>
      </c>
      <c r="C112" s="51">
        <v>1000000</v>
      </c>
      <c r="D112" s="51"/>
      <c r="E112" s="52"/>
      <c r="F112" s="53"/>
      <c r="G112" s="51"/>
      <c r="H112" s="52"/>
      <c r="I112" s="49">
        <f>C112</f>
        <v>1000000</v>
      </c>
      <c r="J112" s="49"/>
      <c r="K112" s="66"/>
    </row>
    <row r="113" spans="1:11" ht="18.75" hidden="1">
      <c r="A113" s="24" t="s">
        <v>269</v>
      </c>
      <c r="B113" s="5">
        <v>8775</v>
      </c>
      <c r="C113" s="51">
        <v>0</v>
      </c>
      <c r="D113" s="51">
        <v>0</v>
      </c>
      <c r="E113" s="52" t="e">
        <f t="shared" si="5"/>
        <v>#DIV/0!</v>
      </c>
      <c r="F113" s="53"/>
      <c r="G113" s="51"/>
      <c r="H113" s="52"/>
      <c r="I113" s="49">
        <f aca="true" t="shared" si="6" ref="I113:J122">C113+F113</f>
        <v>0</v>
      </c>
      <c r="J113" s="49">
        <f t="shared" si="6"/>
        <v>0</v>
      </c>
      <c r="K113" s="66" t="e">
        <f>E113+H113</f>
        <v>#DIV/0!</v>
      </c>
    </row>
    <row r="114" spans="1:11" ht="19.5">
      <c r="A114" s="23" t="s">
        <v>270</v>
      </c>
      <c r="B114" s="45" t="s">
        <v>271</v>
      </c>
      <c r="C114" s="49">
        <f>C7+C11+C29+C37+C52+C70+C79+C100+C59</f>
        <v>411454660</v>
      </c>
      <c r="D114" s="49">
        <f>D7+D11+D29+D37+D52+D70+D79+D100+D59</f>
        <v>15478568.83</v>
      </c>
      <c r="E114" s="50">
        <f t="shared" si="5"/>
        <v>3.761913604283884</v>
      </c>
      <c r="F114" s="49">
        <f>F7+F11+F29+F37+F52+F59+F70+F79+F100</f>
        <v>13352850</v>
      </c>
      <c r="G114" s="49">
        <f>G7+G11+G29+G37+G52+G70+G79+G100+G59</f>
        <v>272508.78</v>
      </c>
      <c r="H114" s="50">
        <f>G114/F114*100</f>
        <v>2.040828587155551</v>
      </c>
      <c r="I114" s="49">
        <f t="shared" si="6"/>
        <v>424807510</v>
      </c>
      <c r="J114" s="49">
        <f t="shared" si="6"/>
        <v>15751077.61</v>
      </c>
      <c r="K114" s="50">
        <f>J114/I114*100</f>
        <v>3.7078152431909692</v>
      </c>
    </row>
    <row r="115" spans="1:11" ht="43.5" customHeight="1">
      <c r="A115" s="39" t="s">
        <v>272</v>
      </c>
      <c r="B115" s="4" t="s">
        <v>273</v>
      </c>
      <c r="C115" s="49"/>
      <c r="D115" s="49"/>
      <c r="E115" s="50"/>
      <c r="F115" s="54"/>
      <c r="G115" s="49"/>
      <c r="H115" s="50"/>
      <c r="I115" s="49"/>
      <c r="J115" s="49"/>
      <c r="K115" s="50"/>
    </row>
    <row r="116" spans="1:11" ht="22.5" customHeight="1" hidden="1">
      <c r="A116" s="26"/>
      <c r="B116" s="4"/>
      <c r="C116" s="51"/>
      <c r="D116" s="51"/>
      <c r="E116" s="52"/>
      <c r="F116" s="53"/>
      <c r="G116" s="51"/>
      <c r="H116" s="52"/>
      <c r="I116" s="49">
        <f t="shared" si="6"/>
        <v>0</v>
      </c>
      <c r="J116" s="49">
        <f t="shared" si="6"/>
        <v>0</v>
      </c>
      <c r="K116" s="50"/>
    </row>
    <row r="117" spans="1:11" ht="36.75" customHeight="1">
      <c r="A117" s="29" t="s">
        <v>274</v>
      </c>
      <c r="B117" s="45">
        <v>900202</v>
      </c>
      <c r="C117" s="49">
        <f>C114</f>
        <v>411454660</v>
      </c>
      <c r="D117" s="49">
        <f>D114</f>
        <v>15478568.83</v>
      </c>
      <c r="E117" s="50">
        <f>D117/C117*100</f>
        <v>3.761913604283884</v>
      </c>
      <c r="F117" s="49">
        <f>F114</f>
        <v>13352850</v>
      </c>
      <c r="G117" s="49">
        <f>G114</f>
        <v>272508.78</v>
      </c>
      <c r="H117" s="50">
        <f>G117/F117*100</f>
        <v>2.040828587155551</v>
      </c>
      <c r="I117" s="49">
        <f t="shared" si="6"/>
        <v>424807510</v>
      </c>
      <c r="J117" s="49">
        <f t="shared" si="6"/>
        <v>15751077.61</v>
      </c>
      <c r="K117" s="50">
        <f>J117/I117*100</f>
        <v>3.7078152431909692</v>
      </c>
    </row>
    <row r="118" spans="1:11" ht="47.25">
      <c r="A118" s="28" t="s">
        <v>275</v>
      </c>
      <c r="B118" s="45">
        <v>9700</v>
      </c>
      <c r="C118" s="49">
        <f>C121+C120</f>
        <v>1970000</v>
      </c>
      <c r="D118" s="49"/>
      <c r="E118" s="52"/>
      <c r="F118" s="54"/>
      <c r="G118" s="54"/>
      <c r="H118" s="50"/>
      <c r="I118" s="49">
        <f t="shared" si="6"/>
        <v>1970000</v>
      </c>
      <c r="J118" s="49"/>
      <c r="K118" s="50"/>
    </row>
    <row r="119" spans="1:11" ht="31.5">
      <c r="A119" s="28" t="s">
        <v>95</v>
      </c>
      <c r="B119" s="46">
        <v>9720</v>
      </c>
      <c r="C119" s="51"/>
      <c r="D119" s="51"/>
      <c r="E119" s="52"/>
      <c r="F119" s="53"/>
      <c r="G119" s="53"/>
      <c r="H119" s="50"/>
      <c r="I119" s="51"/>
      <c r="J119" s="49"/>
      <c r="K119" s="50"/>
    </row>
    <row r="120" spans="1:11" ht="54.75" customHeight="1">
      <c r="A120" s="28" t="s">
        <v>276</v>
      </c>
      <c r="B120" s="46">
        <v>9730</v>
      </c>
      <c r="C120" s="51"/>
      <c r="D120" s="51"/>
      <c r="E120" s="52"/>
      <c r="F120" s="54"/>
      <c r="G120" s="49"/>
      <c r="H120" s="52"/>
      <c r="I120" s="49"/>
      <c r="J120" s="49"/>
      <c r="K120" s="50"/>
    </row>
    <row r="121" spans="1:11" ht="21" customHeight="1">
      <c r="A121" s="28" t="s">
        <v>11</v>
      </c>
      <c r="B121" s="46">
        <v>9770</v>
      </c>
      <c r="C121" s="51">
        <v>1970000</v>
      </c>
      <c r="D121" s="51"/>
      <c r="E121" s="52"/>
      <c r="F121" s="53"/>
      <c r="G121" s="53"/>
      <c r="H121" s="50"/>
      <c r="I121" s="49">
        <f t="shared" si="6"/>
        <v>1970000</v>
      </c>
      <c r="J121" s="49"/>
      <c r="K121" s="52"/>
    </row>
    <row r="122" spans="1:11" ht="33.75" customHeight="1">
      <c r="A122" s="23" t="s">
        <v>277</v>
      </c>
      <c r="B122" s="4">
        <v>900203</v>
      </c>
      <c r="C122" s="67">
        <f>C117+C118</f>
        <v>413424660</v>
      </c>
      <c r="D122" s="67">
        <f>D117+D118</f>
        <v>15478568.83</v>
      </c>
      <c r="E122" s="50">
        <f>D122/C122*100</f>
        <v>3.743987799373168</v>
      </c>
      <c r="F122" s="67">
        <f>F117+F118</f>
        <v>13352850</v>
      </c>
      <c r="G122" s="67">
        <f>G117+G118</f>
        <v>272508.78</v>
      </c>
      <c r="H122" s="50">
        <f>G122/F122*100</f>
        <v>2.040828587155551</v>
      </c>
      <c r="I122" s="49">
        <f t="shared" si="6"/>
        <v>426777510</v>
      </c>
      <c r="J122" s="49">
        <f t="shared" si="6"/>
        <v>15751077.61</v>
      </c>
      <c r="K122" s="50">
        <f>J122/I122*100</f>
        <v>3.6907000113478334</v>
      </c>
    </row>
    <row r="125" ht="12.75">
      <c r="D125" s="2"/>
    </row>
  </sheetData>
  <sheetProtection/>
  <mergeCells count="14">
    <mergeCell ref="G3:G4"/>
    <mergeCell ref="A2:A4"/>
    <mergeCell ref="C2:E2"/>
    <mergeCell ref="F2:H2"/>
    <mergeCell ref="I2:K2"/>
    <mergeCell ref="B3:B4"/>
    <mergeCell ref="C3:C4"/>
    <mergeCell ref="H3:H4"/>
    <mergeCell ref="I3:I4"/>
    <mergeCell ref="J3:J4"/>
    <mergeCell ref="K3:K4"/>
    <mergeCell ref="D3:D4"/>
    <mergeCell ref="E3:E4"/>
    <mergeCell ref="F3:F4"/>
  </mergeCells>
  <printOptions/>
  <pageMargins left="0.7480314960629921" right="0" top="0.7874015748031497" bottom="0.7874015748031497" header="0.5118110236220472" footer="0.5118110236220472"/>
  <pageSetup horizontalDpi="600" verticalDpi="600" orientation="portrait" paperSize="9" scale="40" r:id="rId1"/>
  <rowBreaks count="1" manualBreakCount="1"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budget-tanya</dc:creator>
  <cp:keywords/>
  <dc:description/>
  <cp:lastModifiedBy>20230629</cp:lastModifiedBy>
  <cp:lastPrinted>2024-02-21T16:36:49Z</cp:lastPrinted>
  <dcterms:created xsi:type="dcterms:W3CDTF">2021-04-12T13:42:14Z</dcterms:created>
  <dcterms:modified xsi:type="dcterms:W3CDTF">2024-02-21T16:36:53Z</dcterms:modified>
  <cp:category/>
  <cp:version/>
  <cp:contentType/>
  <cp:contentStatus/>
</cp:coreProperties>
</file>