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880" windowHeight="7020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L76" i="1" l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30" i="1"/>
  <c r="L21" i="1"/>
  <c r="L20" i="1"/>
  <c r="L19" i="1"/>
  <c r="L18" i="1"/>
  <c r="L16" i="1"/>
  <c r="L15" i="1"/>
  <c r="L14" i="1"/>
  <c r="L13" i="1"/>
  <c r="L12" i="1"/>
  <c r="L11" i="1"/>
  <c r="L10" i="1"/>
  <c r="J48" i="1"/>
  <c r="L48" i="1" s="1"/>
  <c r="J77" i="1" l="1"/>
  <c r="J29" i="1"/>
  <c r="L29" i="1" s="1"/>
  <c r="J24" i="1"/>
  <c r="L24" i="1" s="1"/>
  <c r="J17" i="1"/>
  <c r="L17" i="1" s="1"/>
  <c r="J78" i="1" l="1"/>
  <c r="L78" i="1" s="1"/>
  <c r="L77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I78" i="1" l="1"/>
  <c r="H78" i="1"/>
  <c r="I77" i="1"/>
  <c r="H77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<sst xmlns="http://schemas.openxmlformats.org/spreadsheetml/2006/main" count="86" uniqueCount="82">
  <si>
    <t>ККД</t>
  </si>
  <si>
    <t>Доходи</t>
  </si>
  <si>
    <t>13545000000 - Бюджет Бродiвської мiської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</si>
  <si>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</si>
  <si>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</si>
  <si>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</si>
  <si>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</si>
  <si>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</si>
  <si>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</si>
  <si>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</si>
  <si>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</si>
  <si>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</si>
  <si>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</si>
  <si>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</si>
  <si>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</si>
  <si>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</si>
  <si>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</si>
  <si>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</si>
  <si>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</si>
  <si>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</si>
  <si>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</si>
  <si>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</si>
  <si>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</si>
  <si>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</si>
  <si>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</si>
  <si>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</si>
  <si>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</si>
  <si>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</si>
  <si>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</si>
  <si>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</si>
  <si>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</si>
  <si>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</si>
  <si>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</si>
  <si>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</si>
  <si>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</si>
  <si>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</si>
  <si>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</si>
  <si>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</si>
  <si>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</si>
  <si>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</si>
  <si>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</si>
  <si>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</si>
  <si>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</si>
  <si>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</si>
  <si>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</si>
  <si>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</si>
  <si>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</si>
  <si>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</si>
  <si>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</si>
  <si>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</si>
  <si>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</si>
  <si>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</si>
  <si>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</si>
  <si>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</si>
  <si>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</si>
  <si>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</si>
  <si>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</si>
  <si>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</si>
  <si>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</si>
  <si>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</si>
  <si>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</si>
  <si>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</si>
  <si>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</si>
  <si>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</si>
  <si>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</si>
  <si>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</si>
  <si>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</si>
  <si>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</si>
  <si>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</si>
  <si>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</si>
  <si>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</si>
  <si>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</si>
  <si>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</si>
  <si>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Порівняння до січня- лютого2021 року</t>
  </si>
  <si>
    <t>Фактичні надходження у січні-лютому 2021 року</t>
  </si>
  <si>
    <t>Орендна плата за водні об"єкти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</si>
  <si>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</si>
  <si>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відхилення до надходжень в січні-лютому 2021 року (+/- грн)</t>
  </si>
  <si>
    <t>% до січня-лютого 2021 року</t>
  </si>
  <si>
    <t xml:space="preserve">Аналіз виконання плану по доходах загального фонду </t>
  </si>
  <si>
    <t xml:space="preserve">                                                                   Бродівського міського бюджету за січень-лютий 2022 року 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</si>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</sst>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horizontal="center" vertical="justify"/>
    </xf>
    <xf numFmtId="2" fontId="4" fillId="0" borderId="1" xfId="0" applyNumberFormat="1" applyFont="1" applyBorder="1"/>
    <xf numFmtId="165" fontId="4" fillId="0" borderId="1" xfId="0" applyNumberFormat="1" applyFont="1" applyBorder="1"/>
    <xf numFmtId="2" fontId="5" fillId="3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164" fontId="1" fillId="2" borderId="0" xfId="0" applyNumberFormat="1" applyFont="1" applyFill="1" applyBorder="1"/>
    <xf numFmtId="0" fontId="0" fillId="3" borderId="0" xfId="0" applyFill="1"/>
    <xf numFmtId="164" fontId="6" fillId="3" borderId="1" xfId="0" applyNumberFormat="1" applyFont="1" applyFill="1" applyBorder="1"/>
    <xf numFmtId="165" fontId="5" fillId="3" borderId="1" xfId="0" applyNumberFormat="1" applyFont="1" applyFill="1" applyBorder="1"/>
    <xf numFmtId="0" fontId="6" fillId="3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tabSelected="1" topLeftCell="B1" workbookViewId="0">
      <selection activeCell="C9" sqref="C9"/>
    </sheetView>
  </sheetViews>
  <sheetFormatPr defaultRowHeight="12.75" x14ac:dyDescent="0.2"/>
  <cols>
    <col min="1" max="1" width="0.140625" customWidth="1"/>
    <col min="3" max="3" width="28.5703125" customWidth="1"/>
    <col min="4" max="6" width="13.85546875" customWidth="1"/>
    <col min="7" max="7" width="11.42578125" bestFit="1" customWidth="1"/>
    <col min="8" max="8" width="10.42578125" bestFit="1" customWidth="1"/>
    <col min="10" max="10" width="11.5703125" customWidth="1"/>
    <col min="11" max="11" width="12.7109375" customWidth="1"/>
    <col min="12" max="12" width="12" customWidth="1"/>
  </cols>
  <sheetData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2">
      <c r="A3" s="28" t="s">
        <v>79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.75" x14ac:dyDescent="0.2">
      <c r="A4" s="29"/>
      <c r="B4" s="29"/>
      <c r="C4" s="29"/>
      <c r="D4" s="29" t="s">
        <v>80</v>
      </c>
      <c r="E4" s="29"/>
      <c r="F4" s="29"/>
      <c r="G4" s="29"/>
      <c r="H4" s="29"/>
      <c r="I4" s="29"/>
      <c r="J4" s="29"/>
      <c r="K4" s="29"/>
      <c r="L4" s="29"/>
    </row>
    <row r="5" spans="1:12" ht="18.75" x14ac:dyDescent="0.3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">
      <c r="L6" t="s">
        <v>81</v>
      </c>
    </row>
    <row r="7" spans="1:12" x14ac:dyDescent="0.2">
      <c r="A7" s="21"/>
      <c r="B7" s="22" t="s">
        <v>0</v>
      </c>
      <c r="C7" s="22" t="s">
        <v>1</v>
      </c>
      <c r="D7" s="24" t="s">
        <v>2</v>
      </c>
      <c r="E7" s="23"/>
      <c r="F7" s="23"/>
      <c r="G7" s="23"/>
      <c r="H7" s="23"/>
      <c r="I7" s="23"/>
      <c r="J7" s="25" t="s">
        <v>73</v>
      </c>
      <c r="K7" s="26"/>
      <c r="L7" s="27"/>
    </row>
    <row r="8" spans="1:12" ht="66.75" customHeight="1" x14ac:dyDescent="0.2">
      <c r="A8" s="21"/>
      <c r="B8" s="23"/>
      <c r="C8" s="23"/>
      <c r="D8" s="2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7" t="s">
        <v>74</v>
      </c>
      <c r="K8" s="7" t="s">
        <v>77</v>
      </c>
      <c r="L8" s="7" t="s">
        <v>78</v>
      </c>
    </row>
    <row r="9" spans="1:12" x14ac:dyDescent="0.2">
      <c r="A9" s="4"/>
      <c r="B9" s="4">
        <v>10000000</v>
      </c>
      <c r="C9" s="4" t="s">
        <v>9</v>
      </c>
      <c r="D9" s="5">
        <v>293461310</v>
      </c>
      <c r="E9" s="5">
        <v>293461310</v>
      </c>
      <c r="F9" s="5">
        <v>41239390</v>
      </c>
      <c r="G9" s="5">
        <v>45517697.720000014</v>
      </c>
      <c r="H9" s="5">
        <f t="shared" ref="H9:H40" si="0">G9-F9</f>
        <v>4278307.7200000137</v>
      </c>
      <c r="I9" s="5">
        <f t="shared" ref="I9:I40" si="1">IF(F9=0,0,G9/F9*100)</f>
        <v>110.37432348053649</v>
      </c>
      <c r="J9" s="5">
        <v>35329838.839999996</v>
      </c>
      <c r="K9" s="8">
        <f t="shared" ref="K9:K74" si="2">G9-J9</f>
        <v>10187858.880000018</v>
      </c>
      <c r="L9" s="9">
        <f>G9/J9*100</f>
        <v>128.83641481111275</v>
      </c>
    </row>
    <row r="10" spans="1:12" x14ac:dyDescent="0.2">
      <c r="A10" s="4"/>
      <c r="B10" s="4">
        <v>11000000</v>
      </c>
      <c r="C10" s="4" t="s">
        <v>10</v>
      </c>
      <c r="D10" s="5">
        <v>220940510</v>
      </c>
      <c r="E10" s="5">
        <v>220940510</v>
      </c>
      <c r="F10" s="5">
        <v>30931790</v>
      </c>
      <c r="G10" s="5">
        <v>34422581.240000002</v>
      </c>
      <c r="H10" s="5">
        <f t="shared" si="0"/>
        <v>3490791.2400000021</v>
      </c>
      <c r="I10" s="5">
        <f t="shared" si="1"/>
        <v>111.2854485304601</v>
      </c>
      <c r="J10" s="5">
        <v>24070540.830000002</v>
      </c>
      <c r="K10" s="8">
        <f t="shared" si="2"/>
        <v>10352040.41</v>
      </c>
      <c r="L10" s="9">
        <f t="shared" ref="L10:L73" si="3">G10/J10*100</f>
        <v>143.00709520036156</v>
      </c>
    </row>
    <row r="11" spans="1:12" x14ac:dyDescent="0.2">
      <c r="A11" s="4"/>
      <c r="B11" s="4">
        <v>11010000</v>
      </c>
      <c r="C11" s="4" t="s">
        <v>11</v>
      </c>
      <c r="D11" s="5">
        <v>220940510</v>
      </c>
      <c r="E11" s="5">
        <v>220940510</v>
      </c>
      <c r="F11" s="5">
        <v>30931790</v>
      </c>
      <c r="G11" s="5">
        <v>34422581.240000002</v>
      </c>
      <c r="H11" s="5">
        <f t="shared" si="0"/>
        <v>3490791.2400000021</v>
      </c>
      <c r="I11" s="5">
        <f t="shared" si="1"/>
        <v>111.2854485304601</v>
      </c>
      <c r="J11" s="5">
        <v>24070540.830000002</v>
      </c>
      <c r="K11" s="8">
        <f t="shared" si="2"/>
        <v>10352040.41</v>
      </c>
      <c r="L11" s="9">
        <f t="shared" si="3"/>
        <v>143.00709520036156</v>
      </c>
    </row>
    <row r="12" spans="1:12" x14ac:dyDescent="0.2">
      <c r="A12" s="4"/>
      <c r="B12" s="4">
        <v>11010100</v>
      </c>
      <c r="C12" s="4" t="s">
        <v>12</v>
      </c>
      <c r="D12" s="5">
        <v>167670310</v>
      </c>
      <c r="E12" s="5">
        <v>167670310</v>
      </c>
      <c r="F12" s="5">
        <v>23271790</v>
      </c>
      <c r="G12" s="5">
        <v>26836064.370000001</v>
      </c>
      <c r="H12" s="5">
        <f t="shared" si="0"/>
        <v>3564274.370000001</v>
      </c>
      <c r="I12" s="5">
        <f t="shared" si="1"/>
        <v>115.31585825585398</v>
      </c>
      <c r="J12" s="5">
        <v>17656242.600000001</v>
      </c>
      <c r="K12" s="8">
        <f t="shared" si="2"/>
        <v>9179821.7699999996</v>
      </c>
      <c r="L12" s="9">
        <f t="shared" si="3"/>
        <v>151.9919327003357</v>
      </c>
    </row>
    <row r="13" spans="1:12" x14ac:dyDescent="0.2">
      <c r="A13" s="4"/>
      <c r="B13" s="4">
        <v>11010200</v>
      </c>
      <c r="C13" s="4" t="s">
        <v>13</v>
      </c>
      <c r="D13" s="5">
        <v>42090500</v>
      </c>
      <c r="E13" s="5">
        <v>42090500</v>
      </c>
      <c r="F13" s="5">
        <v>6860000</v>
      </c>
      <c r="G13" s="5">
        <v>5945650.5899999999</v>
      </c>
      <c r="H13" s="5">
        <f t="shared" si="0"/>
        <v>-914349.41000000015</v>
      </c>
      <c r="I13" s="5">
        <f t="shared" si="1"/>
        <v>86.671291399416901</v>
      </c>
      <c r="J13" s="5">
        <v>5644802.9900000002</v>
      </c>
      <c r="K13" s="8">
        <f t="shared" si="2"/>
        <v>300847.59999999963</v>
      </c>
      <c r="L13" s="9">
        <f t="shared" si="3"/>
        <v>105.32963861684746</v>
      </c>
    </row>
    <row r="14" spans="1:12" x14ac:dyDescent="0.2">
      <c r="A14" s="4"/>
      <c r="B14" s="4">
        <v>11010400</v>
      </c>
      <c r="C14" s="4" t="s">
        <v>14</v>
      </c>
      <c r="D14" s="5">
        <v>9492500</v>
      </c>
      <c r="E14" s="5">
        <v>9492500</v>
      </c>
      <c r="F14" s="5">
        <v>475000</v>
      </c>
      <c r="G14" s="5">
        <v>1064343.6399999999</v>
      </c>
      <c r="H14" s="5">
        <f t="shared" si="0"/>
        <v>589343.6399999999</v>
      </c>
      <c r="I14" s="5">
        <f t="shared" si="1"/>
        <v>224.0723452631579</v>
      </c>
      <c r="J14" s="5">
        <v>391480.91</v>
      </c>
      <c r="K14" s="8">
        <f t="shared" si="2"/>
        <v>672862.73</v>
      </c>
      <c r="L14" s="9">
        <f t="shared" si="3"/>
        <v>271.87625572853602</v>
      </c>
    </row>
    <row r="15" spans="1:12" x14ac:dyDescent="0.2">
      <c r="A15" s="4"/>
      <c r="B15" s="4">
        <v>11010500</v>
      </c>
      <c r="C15" s="4" t="s">
        <v>15</v>
      </c>
      <c r="D15" s="5">
        <v>1687200</v>
      </c>
      <c r="E15" s="5">
        <v>1687200</v>
      </c>
      <c r="F15" s="5">
        <v>325000</v>
      </c>
      <c r="G15" s="5">
        <v>576522.64</v>
      </c>
      <c r="H15" s="5">
        <f t="shared" si="0"/>
        <v>251522.64</v>
      </c>
      <c r="I15" s="5">
        <f t="shared" si="1"/>
        <v>177.39158153846154</v>
      </c>
      <c r="J15" s="5">
        <v>378014.33</v>
      </c>
      <c r="K15" s="8">
        <f t="shared" si="2"/>
        <v>198508.31</v>
      </c>
      <c r="L15" s="9">
        <f t="shared" si="3"/>
        <v>152.51343513882131</v>
      </c>
    </row>
    <row r="16" spans="1:12" x14ac:dyDescent="0.2">
      <c r="A16" s="4"/>
      <c r="B16" s="4">
        <v>13000000</v>
      </c>
      <c r="C16" s="4" t="s">
        <v>16</v>
      </c>
      <c r="D16" s="5">
        <v>4609000</v>
      </c>
      <c r="E16" s="5">
        <v>4609000</v>
      </c>
      <c r="F16" s="5">
        <v>0</v>
      </c>
      <c r="G16" s="5">
        <v>288638.14</v>
      </c>
      <c r="H16" s="5">
        <f t="shared" si="0"/>
        <v>288638.14</v>
      </c>
      <c r="I16" s="5">
        <f t="shared" si="1"/>
        <v>0</v>
      </c>
      <c r="J16" s="5">
        <v>1120294.79</v>
      </c>
      <c r="K16" s="8">
        <f t="shared" si="2"/>
        <v>-831656.65</v>
      </c>
      <c r="L16" s="9">
        <f t="shared" si="3"/>
        <v>25.764481150537172</v>
      </c>
    </row>
    <row r="17" spans="1:12" x14ac:dyDescent="0.2">
      <c r="A17" s="4"/>
      <c r="B17" s="4">
        <v>13010000</v>
      </c>
      <c r="C17" s="4" t="s">
        <v>17</v>
      </c>
      <c r="D17" s="5">
        <v>4522000</v>
      </c>
      <c r="E17" s="5">
        <v>4522000</v>
      </c>
      <c r="F17" s="5">
        <v>0</v>
      </c>
      <c r="G17" s="5">
        <v>241434.9</v>
      </c>
      <c r="H17" s="5">
        <f t="shared" si="0"/>
        <v>241434.9</v>
      </c>
      <c r="I17" s="5">
        <f t="shared" si="1"/>
        <v>0</v>
      </c>
      <c r="J17" s="5">
        <f>J18+J19</f>
        <v>1116377.45</v>
      </c>
      <c r="K17" s="8">
        <f t="shared" si="2"/>
        <v>-874942.54999999993</v>
      </c>
      <c r="L17" s="9">
        <f t="shared" si="3"/>
        <v>21.626637119909578</v>
      </c>
    </row>
    <row r="18" spans="1:12" x14ac:dyDescent="0.2">
      <c r="A18" s="4"/>
      <c r="B18" s="4">
        <v>13010100</v>
      </c>
      <c r="C18" s="4" t="s">
        <v>18</v>
      </c>
      <c r="D18" s="5">
        <v>3682000</v>
      </c>
      <c r="E18" s="5">
        <v>3682000</v>
      </c>
      <c r="F18" s="5">
        <v>0</v>
      </c>
      <c r="G18" s="5">
        <v>54556.15</v>
      </c>
      <c r="H18" s="5">
        <f t="shared" si="0"/>
        <v>54556.15</v>
      </c>
      <c r="I18" s="5">
        <f t="shared" si="1"/>
        <v>0</v>
      </c>
      <c r="J18" s="5">
        <v>998303.9</v>
      </c>
      <c r="K18" s="8">
        <f t="shared" si="2"/>
        <v>-943747.75</v>
      </c>
      <c r="L18" s="9">
        <f t="shared" si="3"/>
        <v>5.4648839897349895</v>
      </c>
    </row>
    <row r="19" spans="1:12" x14ac:dyDescent="0.2">
      <c r="A19" s="4"/>
      <c r="B19" s="4">
        <v>13010200</v>
      </c>
      <c r="C19" s="4" t="s">
        <v>19</v>
      </c>
      <c r="D19" s="5">
        <v>840000</v>
      </c>
      <c r="E19" s="5">
        <v>840000</v>
      </c>
      <c r="F19" s="5">
        <v>0</v>
      </c>
      <c r="G19" s="5">
        <v>186878.75</v>
      </c>
      <c r="H19" s="5">
        <f t="shared" si="0"/>
        <v>186878.75</v>
      </c>
      <c r="I19" s="5">
        <f t="shared" si="1"/>
        <v>0</v>
      </c>
      <c r="J19" s="5">
        <v>118073.55</v>
      </c>
      <c r="K19" s="8">
        <f t="shared" si="2"/>
        <v>68805.2</v>
      </c>
      <c r="L19" s="9">
        <f t="shared" si="3"/>
        <v>158.27316956253114</v>
      </c>
    </row>
    <row r="20" spans="1:12" x14ac:dyDescent="0.2">
      <c r="A20" s="4"/>
      <c r="B20" s="4">
        <v>13030000</v>
      </c>
      <c r="C20" s="4" t="s">
        <v>20</v>
      </c>
      <c r="D20" s="5">
        <v>16000</v>
      </c>
      <c r="E20" s="5">
        <v>16000</v>
      </c>
      <c r="F20" s="5">
        <v>0</v>
      </c>
      <c r="G20" s="5">
        <v>5421.29</v>
      </c>
      <c r="H20" s="5">
        <f t="shared" si="0"/>
        <v>5421.29</v>
      </c>
      <c r="I20" s="5">
        <f t="shared" si="1"/>
        <v>0</v>
      </c>
      <c r="J20" s="5">
        <v>3917.34</v>
      </c>
      <c r="K20" s="8">
        <f t="shared" si="2"/>
        <v>1503.9499999999998</v>
      </c>
      <c r="L20" s="9">
        <f t="shared" si="3"/>
        <v>138.39212322647509</v>
      </c>
    </row>
    <row r="21" spans="1:12" x14ac:dyDescent="0.2">
      <c r="A21" s="4"/>
      <c r="B21" s="4">
        <v>13030100</v>
      </c>
      <c r="C21" s="4" t="s">
        <v>21</v>
      </c>
      <c r="D21" s="5">
        <v>16000</v>
      </c>
      <c r="E21" s="5">
        <v>16000</v>
      </c>
      <c r="F21" s="5">
        <v>0</v>
      </c>
      <c r="G21" s="5">
        <v>5421.29</v>
      </c>
      <c r="H21" s="5">
        <f t="shared" si="0"/>
        <v>5421.29</v>
      </c>
      <c r="I21" s="5">
        <f t="shared" si="1"/>
        <v>0</v>
      </c>
      <c r="J21" s="5">
        <v>3917.34</v>
      </c>
      <c r="K21" s="8">
        <f t="shared" si="2"/>
        <v>1503.9499999999998</v>
      </c>
      <c r="L21" s="9">
        <f t="shared" si="3"/>
        <v>138.39212322647509</v>
      </c>
    </row>
    <row r="22" spans="1:12" x14ac:dyDescent="0.2">
      <c r="A22" s="4"/>
      <c r="B22" s="4">
        <v>13040000</v>
      </c>
      <c r="C22" s="4" t="s">
        <v>22</v>
      </c>
      <c r="D22" s="5">
        <v>71000</v>
      </c>
      <c r="E22" s="5">
        <v>71000</v>
      </c>
      <c r="F22" s="5">
        <v>0</v>
      </c>
      <c r="G22" s="5">
        <v>41781.949999999997</v>
      </c>
      <c r="H22" s="5">
        <f t="shared" si="0"/>
        <v>41781.949999999997</v>
      </c>
      <c r="I22" s="5">
        <f t="shared" si="1"/>
        <v>0</v>
      </c>
      <c r="J22" s="5">
        <v>0</v>
      </c>
      <c r="K22" s="8">
        <f t="shared" si="2"/>
        <v>41781.949999999997</v>
      </c>
      <c r="L22" s="9">
        <v>0</v>
      </c>
    </row>
    <row r="23" spans="1:12" x14ac:dyDescent="0.2">
      <c r="A23" s="4"/>
      <c r="B23" s="4">
        <v>13040100</v>
      </c>
      <c r="C23" s="4" t="s">
        <v>23</v>
      </c>
      <c r="D23" s="5">
        <v>71000</v>
      </c>
      <c r="E23" s="5">
        <v>71000</v>
      </c>
      <c r="F23" s="5">
        <v>0</v>
      </c>
      <c r="G23" s="5">
        <v>41781.949999999997</v>
      </c>
      <c r="H23" s="5">
        <f t="shared" si="0"/>
        <v>41781.949999999997</v>
      </c>
      <c r="I23" s="5">
        <f t="shared" si="1"/>
        <v>0</v>
      </c>
      <c r="J23" s="5">
        <v>0</v>
      </c>
      <c r="K23" s="8">
        <f t="shared" si="2"/>
        <v>41781.949999999997</v>
      </c>
      <c r="L23" s="9">
        <v>0</v>
      </c>
    </row>
    <row r="24" spans="1:12" x14ac:dyDescent="0.2">
      <c r="A24" s="4"/>
      <c r="B24" s="4">
        <v>14000000</v>
      </c>
      <c r="C24" s="4" t="s">
        <v>24</v>
      </c>
      <c r="D24" s="5">
        <v>17365800</v>
      </c>
      <c r="E24" s="5">
        <v>17365800</v>
      </c>
      <c r="F24" s="5">
        <v>710000</v>
      </c>
      <c r="G24" s="5">
        <v>691452.13</v>
      </c>
      <c r="H24" s="5">
        <f t="shared" si="0"/>
        <v>-18547.869999999995</v>
      </c>
      <c r="I24" s="5">
        <f t="shared" si="1"/>
        <v>97.387623943661978</v>
      </c>
      <c r="J24" s="5">
        <f>J25+J27+J29</f>
        <v>664871.1</v>
      </c>
      <c r="K24" s="8">
        <f t="shared" si="2"/>
        <v>26581.030000000028</v>
      </c>
      <c r="L24" s="9">
        <f t="shared" si="3"/>
        <v>103.99792230403759</v>
      </c>
    </row>
    <row r="25" spans="1:12" x14ac:dyDescent="0.2">
      <c r="A25" s="4"/>
      <c r="B25" s="4">
        <v>14020000</v>
      </c>
      <c r="C25" s="4" t="s">
        <v>25</v>
      </c>
      <c r="D25" s="5">
        <v>2883800</v>
      </c>
      <c r="E25" s="5">
        <v>2883800</v>
      </c>
      <c r="F25" s="5">
        <v>0</v>
      </c>
      <c r="G25" s="5">
        <v>0</v>
      </c>
      <c r="H25" s="5">
        <f t="shared" si="0"/>
        <v>0</v>
      </c>
      <c r="I25" s="5">
        <f t="shared" si="1"/>
        <v>0</v>
      </c>
      <c r="J25" s="5">
        <v>0</v>
      </c>
      <c r="K25" s="8">
        <f t="shared" si="2"/>
        <v>0</v>
      </c>
      <c r="L25" s="9">
        <v>0</v>
      </c>
    </row>
    <row r="26" spans="1:12" x14ac:dyDescent="0.2">
      <c r="A26" s="4"/>
      <c r="B26" s="4">
        <v>14021900</v>
      </c>
      <c r="C26" s="4" t="s">
        <v>26</v>
      </c>
      <c r="D26" s="5">
        <v>2883800</v>
      </c>
      <c r="E26" s="5">
        <v>2883800</v>
      </c>
      <c r="F26" s="5">
        <v>0</v>
      </c>
      <c r="G26" s="5">
        <v>0</v>
      </c>
      <c r="H26" s="5">
        <f t="shared" si="0"/>
        <v>0</v>
      </c>
      <c r="I26" s="5">
        <f t="shared" si="1"/>
        <v>0</v>
      </c>
      <c r="J26" s="5">
        <v>0</v>
      </c>
      <c r="K26" s="8">
        <f t="shared" si="2"/>
        <v>0</v>
      </c>
      <c r="L26" s="9">
        <v>0</v>
      </c>
    </row>
    <row r="27" spans="1:12" x14ac:dyDescent="0.2">
      <c r="A27" s="4"/>
      <c r="B27" s="4">
        <v>14030000</v>
      </c>
      <c r="C27" s="4" t="s">
        <v>27</v>
      </c>
      <c r="D27" s="5">
        <v>10382000</v>
      </c>
      <c r="E27" s="5">
        <v>10382000</v>
      </c>
      <c r="F27" s="5">
        <v>0</v>
      </c>
      <c r="G27" s="5">
        <v>0</v>
      </c>
      <c r="H27" s="5">
        <f t="shared" si="0"/>
        <v>0</v>
      </c>
      <c r="I27" s="5">
        <f t="shared" si="1"/>
        <v>0</v>
      </c>
      <c r="J27" s="5">
        <v>0</v>
      </c>
      <c r="K27" s="8">
        <f t="shared" si="2"/>
        <v>0</v>
      </c>
      <c r="L27" s="9">
        <v>0</v>
      </c>
    </row>
    <row r="28" spans="1:12" x14ac:dyDescent="0.2">
      <c r="A28" s="4"/>
      <c r="B28" s="4">
        <v>14031900</v>
      </c>
      <c r="C28" s="4" t="s">
        <v>26</v>
      </c>
      <c r="D28" s="5">
        <v>10382000</v>
      </c>
      <c r="E28" s="5">
        <v>10382000</v>
      </c>
      <c r="F28" s="5">
        <v>0</v>
      </c>
      <c r="G28" s="5">
        <v>0</v>
      </c>
      <c r="H28" s="5">
        <f t="shared" si="0"/>
        <v>0</v>
      </c>
      <c r="I28" s="5">
        <f t="shared" si="1"/>
        <v>0</v>
      </c>
      <c r="J28" s="5">
        <v>0</v>
      </c>
      <c r="K28" s="8">
        <f t="shared" si="2"/>
        <v>0</v>
      </c>
      <c r="L28" s="9">
        <v>0</v>
      </c>
    </row>
    <row r="29" spans="1:12" x14ac:dyDescent="0.2">
      <c r="A29" s="4"/>
      <c r="B29" s="4">
        <v>14040000</v>
      </c>
      <c r="C29" s="4" t="s">
        <v>28</v>
      </c>
      <c r="D29" s="5">
        <v>4100000</v>
      </c>
      <c r="E29" s="5">
        <v>4100000</v>
      </c>
      <c r="F29" s="5">
        <v>710000</v>
      </c>
      <c r="G29" s="5">
        <v>691452.13</v>
      </c>
      <c r="H29" s="5">
        <f t="shared" si="0"/>
        <v>-18547.869999999995</v>
      </c>
      <c r="I29" s="5">
        <f t="shared" si="1"/>
        <v>97.387623943661978</v>
      </c>
      <c r="J29" s="5">
        <f>664871.1</f>
        <v>664871.1</v>
      </c>
      <c r="K29" s="8">
        <f t="shared" si="2"/>
        <v>26581.030000000028</v>
      </c>
      <c r="L29" s="9">
        <f t="shared" si="3"/>
        <v>103.99792230403759</v>
      </c>
    </row>
    <row r="30" spans="1:12" x14ac:dyDescent="0.2">
      <c r="A30" s="4"/>
      <c r="B30" s="4">
        <v>18000000</v>
      </c>
      <c r="C30" s="4" t="s">
        <v>29</v>
      </c>
      <c r="D30" s="5">
        <v>50546000</v>
      </c>
      <c r="E30" s="5">
        <v>50546000</v>
      </c>
      <c r="F30" s="5">
        <v>9597600</v>
      </c>
      <c r="G30" s="5">
        <v>10115026.209999999</v>
      </c>
      <c r="H30" s="5">
        <f t="shared" si="0"/>
        <v>517426.20999999903</v>
      </c>
      <c r="I30" s="5">
        <f t="shared" si="1"/>
        <v>105.39120415520546</v>
      </c>
      <c r="J30" s="5">
        <v>9474132.1199999992</v>
      </c>
      <c r="K30" s="8">
        <f t="shared" si="2"/>
        <v>640894.08999999985</v>
      </c>
      <c r="L30" s="9">
        <f t="shared" si="3"/>
        <v>106.76467334297635</v>
      </c>
    </row>
    <row r="31" spans="1:12" x14ac:dyDescent="0.2">
      <c r="A31" s="4"/>
      <c r="B31" s="4">
        <v>18010000</v>
      </c>
      <c r="C31" s="4" t="s">
        <v>30</v>
      </c>
      <c r="D31" s="5">
        <v>19615200</v>
      </c>
      <c r="E31" s="5">
        <v>19615200</v>
      </c>
      <c r="F31" s="5">
        <v>2720700</v>
      </c>
      <c r="G31" s="5">
        <v>2635749.5199999996</v>
      </c>
      <c r="H31" s="5">
        <f t="shared" si="0"/>
        <v>-84950.480000000447</v>
      </c>
      <c r="I31" s="5">
        <f t="shared" si="1"/>
        <v>96.877624140846081</v>
      </c>
      <c r="J31" s="5">
        <v>2866219.06</v>
      </c>
      <c r="K31" s="8">
        <f t="shared" si="2"/>
        <v>-230469.5400000005</v>
      </c>
      <c r="L31" s="9">
        <f t="shared" si="3"/>
        <v>91.95910936409723</v>
      </c>
    </row>
    <row r="32" spans="1:12" x14ac:dyDescent="0.2">
      <c r="A32" s="4"/>
      <c r="B32" s="4">
        <v>18010100</v>
      </c>
      <c r="C32" s="4" t="s">
        <v>31</v>
      </c>
      <c r="D32" s="5">
        <v>45000</v>
      </c>
      <c r="E32" s="5">
        <v>45000</v>
      </c>
      <c r="F32" s="5">
        <v>12000</v>
      </c>
      <c r="G32" s="5">
        <v>16453.900000000001</v>
      </c>
      <c r="H32" s="5">
        <f t="shared" si="0"/>
        <v>4453.9000000000015</v>
      </c>
      <c r="I32" s="5">
        <f t="shared" si="1"/>
        <v>137.11583333333334</v>
      </c>
      <c r="J32" s="5">
        <v>19072.14</v>
      </c>
      <c r="K32" s="8">
        <f t="shared" si="2"/>
        <v>-2618.239999999998</v>
      </c>
      <c r="L32" s="9">
        <f t="shared" si="3"/>
        <v>86.27191285298872</v>
      </c>
    </row>
    <row r="33" spans="1:12" x14ac:dyDescent="0.2">
      <c r="A33" s="4"/>
      <c r="B33" s="4">
        <v>18010200</v>
      </c>
      <c r="C33" s="4" t="s">
        <v>32</v>
      </c>
      <c r="D33" s="5">
        <v>680400</v>
      </c>
      <c r="E33" s="5">
        <v>680400</v>
      </c>
      <c r="F33" s="5">
        <v>0</v>
      </c>
      <c r="G33" s="5">
        <v>13982.17</v>
      </c>
      <c r="H33" s="5">
        <f t="shared" si="0"/>
        <v>13982.17</v>
      </c>
      <c r="I33" s="5">
        <f t="shared" si="1"/>
        <v>0</v>
      </c>
      <c r="J33" s="5">
        <v>6653.54</v>
      </c>
      <c r="K33" s="8">
        <f t="shared" si="2"/>
        <v>7328.63</v>
      </c>
      <c r="L33" s="9">
        <f t="shared" si="3"/>
        <v>210.14632812006843</v>
      </c>
    </row>
    <row r="34" spans="1:12" x14ac:dyDescent="0.2">
      <c r="A34" s="4"/>
      <c r="B34" s="4">
        <v>18010300</v>
      </c>
      <c r="C34" s="4" t="s">
        <v>33</v>
      </c>
      <c r="D34" s="5">
        <v>1675000</v>
      </c>
      <c r="E34" s="5">
        <v>1675000</v>
      </c>
      <c r="F34" s="5">
        <v>0</v>
      </c>
      <c r="G34" s="5">
        <v>27399.02</v>
      </c>
      <c r="H34" s="5">
        <f t="shared" si="0"/>
        <v>27399.02</v>
      </c>
      <c r="I34" s="5">
        <f t="shared" si="1"/>
        <v>0</v>
      </c>
      <c r="J34" s="5">
        <v>122623.23</v>
      </c>
      <c r="K34" s="8">
        <f t="shared" si="2"/>
        <v>-95224.209999999992</v>
      </c>
      <c r="L34" s="9">
        <f t="shared" si="3"/>
        <v>22.344069716643414</v>
      </c>
    </row>
    <row r="35" spans="1:12" x14ac:dyDescent="0.2">
      <c r="A35" s="4"/>
      <c r="B35" s="4">
        <v>18010400</v>
      </c>
      <c r="C35" s="4" t="s">
        <v>34</v>
      </c>
      <c r="D35" s="5">
        <v>1646800</v>
      </c>
      <c r="E35" s="5">
        <v>1646800</v>
      </c>
      <c r="F35" s="5">
        <v>250000</v>
      </c>
      <c r="G35" s="5">
        <v>273143.98</v>
      </c>
      <c r="H35" s="5">
        <f t="shared" si="0"/>
        <v>23143.979999999981</v>
      </c>
      <c r="I35" s="5">
        <f t="shared" si="1"/>
        <v>109.257592</v>
      </c>
      <c r="J35" s="5">
        <v>257195.08</v>
      </c>
      <c r="K35" s="8">
        <f t="shared" si="2"/>
        <v>15948.899999999994</v>
      </c>
      <c r="L35" s="9">
        <f t="shared" si="3"/>
        <v>106.20109062739458</v>
      </c>
    </row>
    <row r="36" spans="1:12" x14ac:dyDescent="0.2">
      <c r="A36" s="4"/>
      <c r="B36" s="4">
        <v>18010500</v>
      </c>
      <c r="C36" s="4" t="s">
        <v>35</v>
      </c>
      <c r="D36" s="5">
        <v>5710000</v>
      </c>
      <c r="E36" s="5">
        <v>5710000</v>
      </c>
      <c r="F36" s="5">
        <v>1010000</v>
      </c>
      <c r="G36" s="5">
        <v>922583.02</v>
      </c>
      <c r="H36" s="5">
        <f t="shared" si="0"/>
        <v>-87416.979999999981</v>
      </c>
      <c r="I36" s="5">
        <f t="shared" si="1"/>
        <v>91.344853465346532</v>
      </c>
      <c r="J36" s="5">
        <v>990407.13</v>
      </c>
      <c r="K36" s="8">
        <f t="shared" si="2"/>
        <v>-67824.109999999986</v>
      </c>
      <c r="L36" s="9">
        <f t="shared" si="3"/>
        <v>93.15189602885836</v>
      </c>
    </row>
    <row r="37" spans="1:12" x14ac:dyDescent="0.2">
      <c r="A37" s="4"/>
      <c r="B37" s="4">
        <v>18010600</v>
      </c>
      <c r="C37" s="4" t="s">
        <v>36</v>
      </c>
      <c r="D37" s="5">
        <v>7673000</v>
      </c>
      <c r="E37" s="5">
        <v>7673000</v>
      </c>
      <c r="F37" s="5">
        <v>1240000</v>
      </c>
      <c r="G37" s="5">
        <v>1189287.54</v>
      </c>
      <c r="H37" s="5">
        <f t="shared" si="0"/>
        <v>-50712.459999999963</v>
      </c>
      <c r="I37" s="5">
        <f t="shared" si="1"/>
        <v>95.910285483870979</v>
      </c>
      <c r="J37" s="5">
        <v>1240950.51</v>
      </c>
      <c r="K37" s="8">
        <f t="shared" si="2"/>
        <v>-51662.969999999972</v>
      </c>
      <c r="L37" s="9">
        <f t="shared" si="3"/>
        <v>95.836822694887331</v>
      </c>
    </row>
    <row r="38" spans="1:12" x14ac:dyDescent="0.2">
      <c r="A38" s="4"/>
      <c r="B38" s="4">
        <v>18010700</v>
      </c>
      <c r="C38" s="4" t="s">
        <v>37</v>
      </c>
      <c r="D38" s="5">
        <v>866000</v>
      </c>
      <c r="E38" s="5">
        <v>866000</v>
      </c>
      <c r="F38" s="5">
        <v>30000</v>
      </c>
      <c r="G38" s="5">
        <v>30108.11</v>
      </c>
      <c r="H38" s="5">
        <f t="shared" si="0"/>
        <v>108.11000000000058</v>
      </c>
      <c r="I38" s="5">
        <f t="shared" si="1"/>
        <v>100.36036666666668</v>
      </c>
      <c r="J38" s="5">
        <v>43550.81</v>
      </c>
      <c r="K38" s="8">
        <f t="shared" si="2"/>
        <v>-13442.699999999997</v>
      </c>
      <c r="L38" s="9">
        <f t="shared" si="3"/>
        <v>69.133295109780974</v>
      </c>
    </row>
    <row r="39" spans="1:12" x14ac:dyDescent="0.2">
      <c r="A39" s="4"/>
      <c r="B39" s="4">
        <v>18010900</v>
      </c>
      <c r="C39" s="4" t="s">
        <v>38</v>
      </c>
      <c r="D39" s="5">
        <v>1244000</v>
      </c>
      <c r="E39" s="5">
        <v>1244000</v>
      </c>
      <c r="F39" s="5">
        <v>160000</v>
      </c>
      <c r="G39" s="5">
        <v>137791.78</v>
      </c>
      <c r="H39" s="5">
        <f t="shared" si="0"/>
        <v>-22208.22</v>
      </c>
      <c r="I39" s="5">
        <f t="shared" si="1"/>
        <v>86.119862499999996</v>
      </c>
      <c r="J39" s="5">
        <v>167016.62</v>
      </c>
      <c r="K39" s="8">
        <f t="shared" si="2"/>
        <v>-29224.839999999997</v>
      </c>
      <c r="L39" s="9">
        <f t="shared" si="3"/>
        <v>82.501837242305584</v>
      </c>
    </row>
    <row r="40" spans="1:12" x14ac:dyDescent="0.2">
      <c r="A40" s="4"/>
      <c r="B40" s="4">
        <v>18011100</v>
      </c>
      <c r="C40" s="4" t="s">
        <v>39</v>
      </c>
      <c r="D40" s="5">
        <v>75000</v>
      </c>
      <c r="E40" s="5">
        <v>75000</v>
      </c>
      <c r="F40" s="5">
        <v>18700</v>
      </c>
      <c r="G40" s="5">
        <v>25000</v>
      </c>
      <c r="H40" s="5">
        <f t="shared" si="0"/>
        <v>6300</v>
      </c>
      <c r="I40" s="5">
        <f t="shared" si="1"/>
        <v>133.68983957219251</v>
      </c>
      <c r="J40" s="5">
        <v>0</v>
      </c>
      <c r="K40" s="8">
        <f t="shared" si="2"/>
        <v>25000</v>
      </c>
      <c r="L40" s="9">
        <v>0</v>
      </c>
    </row>
    <row r="41" spans="1:12" x14ac:dyDescent="0.2">
      <c r="A41" s="4"/>
      <c r="B41" s="4">
        <v>18030000</v>
      </c>
      <c r="C41" s="4" t="s">
        <v>40</v>
      </c>
      <c r="D41" s="5">
        <v>73800</v>
      </c>
      <c r="E41" s="5">
        <v>73800</v>
      </c>
      <c r="F41" s="5">
        <v>11900</v>
      </c>
      <c r="G41" s="5">
        <v>21229.5</v>
      </c>
      <c r="H41" s="5">
        <f t="shared" ref="H41:H74" si="4">G41-F41</f>
        <v>9329.5</v>
      </c>
      <c r="I41" s="5">
        <f t="shared" ref="I41:I78" si="5">IF(F41=0,0,G41/F41*100)</f>
        <v>178.39915966386556</v>
      </c>
      <c r="J41" s="5">
        <v>18750</v>
      </c>
      <c r="K41" s="8">
        <f t="shared" si="2"/>
        <v>2479.5</v>
      </c>
      <c r="L41" s="9">
        <f t="shared" si="3"/>
        <v>113.22399999999999</v>
      </c>
    </row>
    <row r="42" spans="1:12" x14ac:dyDescent="0.2">
      <c r="A42" s="4"/>
      <c r="B42" s="4">
        <v>18030100</v>
      </c>
      <c r="C42" s="4" t="s">
        <v>41</v>
      </c>
      <c r="D42" s="5">
        <v>1600</v>
      </c>
      <c r="E42" s="5">
        <v>1600</v>
      </c>
      <c r="F42" s="5">
        <v>200</v>
      </c>
      <c r="G42" s="5">
        <v>0</v>
      </c>
      <c r="H42" s="5">
        <f t="shared" si="4"/>
        <v>-200</v>
      </c>
      <c r="I42" s="5">
        <f t="shared" si="5"/>
        <v>0</v>
      </c>
      <c r="J42" s="5">
        <v>11437.76</v>
      </c>
      <c r="K42" s="8">
        <f t="shared" si="2"/>
        <v>-11437.76</v>
      </c>
      <c r="L42" s="9">
        <f t="shared" si="3"/>
        <v>0</v>
      </c>
    </row>
    <row r="43" spans="1:12" x14ac:dyDescent="0.2">
      <c r="A43" s="4"/>
      <c r="B43" s="4">
        <v>18030200</v>
      </c>
      <c r="C43" s="4" t="s">
        <v>42</v>
      </c>
      <c r="D43" s="5">
        <v>72200</v>
      </c>
      <c r="E43" s="5">
        <v>72200</v>
      </c>
      <c r="F43" s="5">
        <v>11700</v>
      </c>
      <c r="G43" s="5">
        <v>21229.5</v>
      </c>
      <c r="H43" s="5">
        <f t="shared" si="4"/>
        <v>9529.5</v>
      </c>
      <c r="I43" s="5">
        <f t="shared" si="5"/>
        <v>181.44871794871796</v>
      </c>
      <c r="J43" s="5">
        <v>661.22</v>
      </c>
      <c r="K43" s="8">
        <f t="shared" si="2"/>
        <v>20568.28</v>
      </c>
      <c r="L43" s="9">
        <f t="shared" si="3"/>
        <v>3210.6560600102839</v>
      </c>
    </row>
    <row r="44" spans="1:12" x14ac:dyDescent="0.2">
      <c r="A44" s="4"/>
      <c r="B44" s="4">
        <v>18050000</v>
      </c>
      <c r="C44" s="4" t="s">
        <v>43</v>
      </c>
      <c r="D44" s="5">
        <v>30857000</v>
      </c>
      <c r="E44" s="5">
        <v>30857000</v>
      </c>
      <c r="F44" s="5">
        <v>6865000</v>
      </c>
      <c r="G44" s="5">
        <v>7458047.1900000004</v>
      </c>
      <c r="H44" s="5">
        <f t="shared" si="4"/>
        <v>593047.19000000041</v>
      </c>
      <c r="I44" s="5">
        <f t="shared" si="5"/>
        <v>108.63870633648945</v>
      </c>
      <c r="J44" s="5">
        <v>10776.54</v>
      </c>
      <c r="K44" s="8">
        <f t="shared" si="2"/>
        <v>7447270.6500000004</v>
      </c>
      <c r="L44" s="9">
        <f t="shared" si="3"/>
        <v>69206.324014943573</v>
      </c>
    </row>
    <row r="45" spans="1:12" x14ac:dyDescent="0.2">
      <c r="A45" s="4"/>
      <c r="B45" s="4">
        <v>18050300</v>
      </c>
      <c r="C45" s="4" t="s">
        <v>44</v>
      </c>
      <c r="D45" s="5">
        <v>1966000</v>
      </c>
      <c r="E45" s="5">
        <v>1966000</v>
      </c>
      <c r="F45" s="5">
        <v>580000</v>
      </c>
      <c r="G45" s="5">
        <v>434416.45</v>
      </c>
      <c r="H45" s="5">
        <f t="shared" si="4"/>
        <v>-145583.54999999999</v>
      </c>
      <c r="I45" s="5">
        <f t="shared" si="5"/>
        <v>74.899387931034482</v>
      </c>
      <c r="J45" s="5">
        <v>6596475.3000000007</v>
      </c>
      <c r="K45" s="8">
        <f t="shared" si="2"/>
        <v>-6162058.8500000006</v>
      </c>
      <c r="L45" s="9">
        <f t="shared" si="3"/>
        <v>6.5855844256704783</v>
      </c>
    </row>
    <row r="46" spans="1:12" x14ac:dyDescent="0.2">
      <c r="A46" s="4"/>
      <c r="B46" s="4">
        <v>18050400</v>
      </c>
      <c r="C46" s="4" t="s">
        <v>45</v>
      </c>
      <c r="D46" s="5">
        <v>25941000</v>
      </c>
      <c r="E46" s="5">
        <v>25941000</v>
      </c>
      <c r="F46" s="5">
        <v>5400000</v>
      </c>
      <c r="G46" s="5">
        <v>6357069.29</v>
      </c>
      <c r="H46" s="5">
        <f t="shared" si="4"/>
        <v>957069.29</v>
      </c>
      <c r="I46" s="5">
        <f t="shared" si="5"/>
        <v>117.72350537037038</v>
      </c>
      <c r="J46" s="5">
        <v>414636.2</v>
      </c>
      <c r="K46" s="8">
        <f t="shared" si="2"/>
        <v>5942433.0899999999</v>
      </c>
      <c r="L46" s="9">
        <f t="shared" si="3"/>
        <v>1533.1679409564335</v>
      </c>
    </row>
    <row r="47" spans="1:12" x14ac:dyDescent="0.2">
      <c r="A47" s="4"/>
      <c r="B47" s="4">
        <v>18050500</v>
      </c>
      <c r="C47" s="4" t="s">
        <v>46</v>
      </c>
      <c r="D47" s="5">
        <v>2950000</v>
      </c>
      <c r="E47" s="5">
        <v>2950000</v>
      </c>
      <c r="F47" s="5">
        <v>885000</v>
      </c>
      <c r="G47" s="5">
        <v>666561.44999999995</v>
      </c>
      <c r="H47" s="5">
        <f t="shared" si="4"/>
        <v>-218438.55000000005</v>
      </c>
      <c r="I47" s="5">
        <f t="shared" si="5"/>
        <v>75.317677966101698</v>
      </c>
      <c r="J47" s="5">
        <v>5397381.6200000001</v>
      </c>
      <c r="K47" s="8">
        <f t="shared" si="2"/>
        <v>-4730820.17</v>
      </c>
      <c r="L47" s="9">
        <f t="shared" si="3"/>
        <v>12.349718751219225</v>
      </c>
    </row>
    <row r="48" spans="1:12" x14ac:dyDescent="0.2">
      <c r="A48" s="4"/>
      <c r="B48" s="4">
        <v>20000000</v>
      </c>
      <c r="C48" s="4" t="s">
        <v>47</v>
      </c>
      <c r="D48" s="5">
        <v>2648900</v>
      </c>
      <c r="E48" s="5">
        <v>2648900</v>
      </c>
      <c r="F48" s="5">
        <v>317400</v>
      </c>
      <c r="G48" s="5">
        <v>515980.43999999994</v>
      </c>
      <c r="H48" s="5">
        <f t="shared" si="4"/>
        <v>198580.43999999994</v>
      </c>
      <c r="I48" s="5">
        <f t="shared" si="5"/>
        <v>162.5647258979206</v>
      </c>
      <c r="J48" s="5">
        <f>J49+J54+J65</f>
        <v>278813.67</v>
      </c>
      <c r="K48" s="8">
        <f t="shared" si="2"/>
        <v>237166.76999999996</v>
      </c>
      <c r="L48" s="9">
        <f t="shared" si="3"/>
        <v>185.06281991123319</v>
      </c>
    </row>
    <row r="49" spans="1:12" x14ac:dyDescent="0.2">
      <c r="A49" s="4"/>
      <c r="B49" s="4">
        <v>21000000</v>
      </c>
      <c r="C49" s="4" t="s">
        <v>48</v>
      </c>
      <c r="D49" s="5">
        <v>59000</v>
      </c>
      <c r="E49" s="5">
        <v>59000</v>
      </c>
      <c r="F49" s="5">
        <v>0</v>
      </c>
      <c r="G49" s="5">
        <v>8840</v>
      </c>
      <c r="H49" s="5">
        <f t="shared" si="4"/>
        <v>8840</v>
      </c>
      <c r="I49" s="5">
        <f t="shared" si="5"/>
        <v>0</v>
      </c>
      <c r="J49" s="5">
        <v>15440</v>
      </c>
      <c r="K49" s="8">
        <f t="shared" si="2"/>
        <v>-6600</v>
      </c>
      <c r="L49" s="9">
        <f t="shared" si="3"/>
        <v>57.253886010362699</v>
      </c>
    </row>
    <row r="50" spans="1:12" x14ac:dyDescent="0.2">
      <c r="A50" s="4"/>
      <c r="B50" s="4">
        <v>21080000</v>
      </c>
      <c r="C50" s="4" t="s">
        <v>49</v>
      </c>
      <c r="D50" s="5">
        <v>59000</v>
      </c>
      <c r="E50" s="5">
        <v>59000</v>
      </c>
      <c r="F50" s="5">
        <v>0</v>
      </c>
      <c r="G50" s="5">
        <v>8840</v>
      </c>
      <c r="H50" s="5">
        <f t="shared" si="4"/>
        <v>8840</v>
      </c>
      <c r="I50" s="5">
        <f t="shared" si="5"/>
        <v>0</v>
      </c>
      <c r="J50" s="5">
        <v>15440</v>
      </c>
      <c r="K50" s="8">
        <f t="shared" si="2"/>
        <v>-6600</v>
      </c>
      <c r="L50" s="9">
        <f t="shared" si="3"/>
        <v>57.253886010362699</v>
      </c>
    </row>
    <row r="51" spans="1:12" x14ac:dyDescent="0.2">
      <c r="A51" s="6"/>
      <c r="B51" s="6">
        <v>21080900</v>
      </c>
      <c r="C51" s="6" t="s">
        <v>49</v>
      </c>
      <c r="D51" s="5"/>
      <c r="E51" s="5"/>
      <c r="F51" s="5"/>
      <c r="G51" s="5"/>
      <c r="H51" s="5"/>
      <c r="I51" s="5"/>
      <c r="J51" s="5">
        <v>3060</v>
      </c>
      <c r="K51" s="8"/>
      <c r="L51" s="9">
        <f t="shared" si="3"/>
        <v>0</v>
      </c>
    </row>
    <row r="52" spans="1:12" x14ac:dyDescent="0.2">
      <c r="A52" s="4"/>
      <c r="B52" s="4">
        <v>21081100</v>
      </c>
      <c r="C52" s="4" t="s">
        <v>50</v>
      </c>
      <c r="D52" s="5">
        <v>8000</v>
      </c>
      <c r="E52" s="5">
        <v>8000</v>
      </c>
      <c r="F52" s="5">
        <v>0</v>
      </c>
      <c r="G52" s="5">
        <v>8840</v>
      </c>
      <c r="H52" s="5">
        <f t="shared" si="4"/>
        <v>8840</v>
      </c>
      <c r="I52" s="5">
        <f t="shared" si="5"/>
        <v>0</v>
      </c>
      <c r="J52" s="5">
        <v>2380</v>
      </c>
      <c r="K52" s="8">
        <f t="shared" si="2"/>
        <v>6460</v>
      </c>
      <c r="L52" s="9">
        <f t="shared" si="3"/>
        <v>371.42857142857144</v>
      </c>
    </row>
    <row r="53" spans="1:12" x14ac:dyDescent="0.2">
      <c r="A53" s="4"/>
      <c r="B53" s="4">
        <v>21081500</v>
      </c>
      <c r="C53" s="4" t="s">
        <v>51</v>
      </c>
      <c r="D53" s="5">
        <v>51000</v>
      </c>
      <c r="E53" s="5">
        <v>51000</v>
      </c>
      <c r="F53" s="5">
        <v>0</v>
      </c>
      <c r="G53" s="5">
        <v>0</v>
      </c>
      <c r="H53" s="5">
        <f t="shared" si="4"/>
        <v>0</v>
      </c>
      <c r="I53" s="5">
        <f t="shared" si="5"/>
        <v>0</v>
      </c>
      <c r="J53" s="5">
        <v>10000</v>
      </c>
      <c r="K53" s="8">
        <f t="shared" si="2"/>
        <v>-10000</v>
      </c>
      <c r="L53" s="9">
        <f t="shared" si="3"/>
        <v>0</v>
      </c>
    </row>
    <row r="54" spans="1:12" x14ac:dyDescent="0.2">
      <c r="A54" s="4"/>
      <c r="B54" s="4">
        <v>22000000</v>
      </c>
      <c r="C54" s="4" t="s">
        <v>52</v>
      </c>
      <c r="D54" s="5">
        <v>2439900</v>
      </c>
      <c r="E54" s="5">
        <v>2439900</v>
      </c>
      <c r="F54" s="5">
        <v>300400</v>
      </c>
      <c r="G54" s="5">
        <v>441310.97</v>
      </c>
      <c r="H54" s="5">
        <f t="shared" si="4"/>
        <v>140910.96999999997</v>
      </c>
      <c r="I54" s="5">
        <f t="shared" si="5"/>
        <v>146.90777962716376</v>
      </c>
      <c r="J54" s="5">
        <v>240116.65</v>
      </c>
      <c r="K54" s="8">
        <f t="shared" si="2"/>
        <v>201194.31999999998</v>
      </c>
      <c r="L54" s="9">
        <f t="shared" si="3"/>
        <v>183.79024111822315</v>
      </c>
    </row>
    <row r="55" spans="1:12" x14ac:dyDescent="0.2">
      <c r="A55" s="4"/>
      <c r="B55" s="4">
        <v>22010000</v>
      </c>
      <c r="C55" s="4" t="s">
        <v>53</v>
      </c>
      <c r="D55" s="5">
        <v>2289500</v>
      </c>
      <c r="E55" s="5">
        <v>2289500</v>
      </c>
      <c r="F55" s="5">
        <v>280700</v>
      </c>
      <c r="G55" s="5">
        <v>422636.68999999994</v>
      </c>
      <c r="H55" s="5">
        <f t="shared" si="4"/>
        <v>141936.68999999994</v>
      </c>
      <c r="I55" s="5">
        <f t="shared" si="5"/>
        <v>150.56526184538652</v>
      </c>
      <c r="J55" s="5">
        <v>222646.35</v>
      </c>
      <c r="K55" s="8">
        <f t="shared" si="2"/>
        <v>199990.33999999994</v>
      </c>
      <c r="L55" s="9">
        <f t="shared" si="3"/>
        <v>189.82421674552486</v>
      </c>
    </row>
    <row r="56" spans="1:12" x14ac:dyDescent="0.2">
      <c r="A56" s="4"/>
      <c r="B56" s="4">
        <v>22010300</v>
      </c>
      <c r="C56" s="4" t="s">
        <v>54</v>
      </c>
      <c r="D56" s="5">
        <v>107700</v>
      </c>
      <c r="E56" s="5">
        <v>107700</v>
      </c>
      <c r="F56" s="5">
        <v>10700</v>
      </c>
      <c r="G56" s="5">
        <v>21038.92</v>
      </c>
      <c r="H56" s="5">
        <f t="shared" si="4"/>
        <v>10338.919999999998</v>
      </c>
      <c r="I56" s="5">
        <f t="shared" si="5"/>
        <v>196.62542056074764</v>
      </c>
      <c r="J56" s="5">
        <v>7090</v>
      </c>
      <c r="K56" s="8">
        <f t="shared" si="2"/>
        <v>13948.919999999998</v>
      </c>
      <c r="L56" s="9">
        <f t="shared" si="3"/>
        <v>296.74076163610715</v>
      </c>
    </row>
    <row r="57" spans="1:12" x14ac:dyDescent="0.2">
      <c r="A57" s="4"/>
      <c r="B57" s="4">
        <v>22012500</v>
      </c>
      <c r="C57" s="4" t="s">
        <v>55</v>
      </c>
      <c r="D57" s="5">
        <v>1552800</v>
      </c>
      <c r="E57" s="5">
        <v>1552800</v>
      </c>
      <c r="F57" s="5">
        <v>190000</v>
      </c>
      <c r="G57" s="5">
        <v>304443.67</v>
      </c>
      <c r="H57" s="5">
        <f t="shared" si="4"/>
        <v>114443.66999999998</v>
      </c>
      <c r="I57" s="5">
        <f t="shared" si="5"/>
        <v>160.23351052631577</v>
      </c>
      <c r="J57" s="5">
        <v>149576.35</v>
      </c>
      <c r="K57" s="8">
        <f t="shared" si="2"/>
        <v>154867.31999999998</v>
      </c>
      <c r="L57" s="9">
        <f t="shared" si="3"/>
        <v>203.53730385853109</v>
      </c>
    </row>
    <row r="58" spans="1:12" x14ac:dyDescent="0.2">
      <c r="A58" s="4"/>
      <c r="B58" s="4">
        <v>22012600</v>
      </c>
      <c r="C58" s="4" t="s">
        <v>56</v>
      </c>
      <c r="D58" s="5">
        <v>629000</v>
      </c>
      <c r="E58" s="5">
        <v>629000</v>
      </c>
      <c r="F58" s="5">
        <v>80000</v>
      </c>
      <c r="G58" s="5">
        <v>97154.1</v>
      </c>
      <c r="H58" s="5">
        <f t="shared" si="4"/>
        <v>17154.100000000006</v>
      </c>
      <c r="I58" s="5">
        <f t="shared" si="5"/>
        <v>121.44262500000001</v>
      </c>
      <c r="J58" s="5">
        <v>65980</v>
      </c>
      <c r="K58" s="8">
        <f t="shared" si="2"/>
        <v>31174.100000000006</v>
      </c>
      <c r="L58" s="9">
        <f t="shared" si="3"/>
        <v>147.24780236435285</v>
      </c>
    </row>
    <row r="59" spans="1:12" x14ac:dyDescent="0.2">
      <c r="A59" s="4"/>
      <c r="B59" s="4">
        <v>22080000</v>
      </c>
      <c r="C59" s="4" t="s">
        <v>57</v>
      </c>
      <c r="D59" s="5">
        <v>92400</v>
      </c>
      <c r="E59" s="5">
        <v>92400</v>
      </c>
      <c r="F59" s="5">
        <v>15400</v>
      </c>
      <c r="G59" s="5">
        <v>9389.33</v>
      </c>
      <c r="H59" s="5">
        <f t="shared" si="4"/>
        <v>-6010.67</v>
      </c>
      <c r="I59" s="5">
        <f t="shared" si="5"/>
        <v>60.969675324675322</v>
      </c>
      <c r="J59" s="5">
        <v>10135.4</v>
      </c>
      <c r="K59" s="8">
        <f t="shared" si="2"/>
        <v>-746.06999999999971</v>
      </c>
      <c r="L59" s="9">
        <f t="shared" si="3"/>
        <v>92.638968368293305</v>
      </c>
    </row>
    <row r="60" spans="1:12" x14ac:dyDescent="0.2">
      <c r="A60" s="4"/>
      <c r="B60" s="4">
        <v>22080400</v>
      </c>
      <c r="C60" s="4" t="s">
        <v>58</v>
      </c>
      <c r="D60" s="5">
        <v>92400</v>
      </c>
      <c r="E60" s="5">
        <v>92400</v>
      </c>
      <c r="F60" s="5">
        <v>15400</v>
      </c>
      <c r="G60" s="5">
        <v>9389.33</v>
      </c>
      <c r="H60" s="5">
        <f t="shared" si="4"/>
        <v>-6010.67</v>
      </c>
      <c r="I60" s="5">
        <f t="shared" si="5"/>
        <v>60.969675324675322</v>
      </c>
      <c r="J60" s="5">
        <v>10135.4</v>
      </c>
      <c r="K60" s="8">
        <f t="shared" si="2"/>
        <v>-746.06999999999971</v>
      </c>
      <c r="L60" s="9">
        <f t="shared" si="3"/>
        <v>92.638968368293305</v>
      </c>
    </row>
    <row r="61" spans="1:12" x14ac:dyDescent="0.2">
      <c r="A61" s="4"/>
      <c r="B61" s="4">
        <v>22090000</v>
      </c>
      <c r="C61" s="4" t="s">
        <v>59</v>
      </c>
      <c r="D61" s="5">
        <v>58000</v>
      </c>
      <c r="E61" s="5">
        <v>58000</v>
      </c>
      <c r="F61" s="5">
        <v>4300</v>
      </c>
      <c r="G61" s="5">
        <v>9284.9500000000007</v>
      </c>
      <c r="H61" s="5">
        <f t="shared" si="4"/>
        <v>4984.9500000000007</v>
      </c>
      <c r="I61" s="5">
        <f t="shared" si="5"/>
        <v>215.92906976744186</v>
      </c>
      <c r="J61" s="5">
        <v>4324.8999999999996</v>
      </c>
      <c r="K61" s="8">
        <f t="shared" si="2"/>
        <v>4960.0500000000011</v>
      </c>
      <c r="L61" s="9">
        <f t="shared" si="3"/>
        <v>214.68588869106804</v>
      </c>
    </row>
    <row r="62" spans="1:12" x14ac:dyDescent="0.2">
      <c r="A62" s="4"/>
      <c r="B62" s="4">
        <v>22090100</v>
      </c>
      <c r="C62" s="4" t="s">
        <v>60</v>
      </c>
      <c r="D62" s="5">
        <v>50000</v>
      </c>
      <c r="E62" s="5">
        <v>50000</v>
      </c>
      <c r="F62" s="5">
        <v>3000</v>
      </c>
      <c r="G62" s="5">
        <v>7907.95</v>
      </c>
      <c r="H62" s="5">
        <f t="shared" si="4"/>
        <v>4907.95</v>
      </c>
      <c r="I62" s="5">
        <f t="shared" si="5"/>
        <v>263.59833333333336</v>
      </c>
      <c r="J62" s="5">
        <v>2930.9</v>
      </c>
      <c r="K62" s="8">
        <f t="shared" si="2"/>
        <v>4977.0499999999993</v>
      </c>
      <c r="L62" s="9">
        <f t="shared" si="3"/>
        <v>269.81302671534337</v>
      </c>
    </row>
    <row r="63" spans="1:12" x14ac:dyDescent="0.2">
      <c r="A63" s="4"/>
      <c r="B63" s="4">
        <v>22090400</v>
      </c>
      <c r="C63" s="4" t="s">
        <v>61</v>
      </c>
      <c r="D63" s="5">
        <v>8000</v>
      </c>
      <c r="E63" s="5">
        <v>8000</v>
      </c>
      <c r="F63" s="5">
        <v>1300</v>
      </c>
      <c r="G63" s="5">
        <v>1377</v>
      </c>
      <c r="H63" s="5">
        <f t="shared" si="4"/>
        <v>77</v>
      </c>
      <c r="I63" s="5">
        <f t="shared" si="5"/>
        <v>105.92307692307692</v>
      </c>
      <c r="J63" s="5">
        <v>1394</v>
      </c>
      <c r="K63" s="8">
        <f t="shared" si="2"/>
        <v>-17</v>
      </c>
      <c r="L63" s="9">
        <f t="shared" si="3"/>
        <v>98.780487804878049</v>
      </c>
    </row>
    <row r="64" spans="1:12" x14ac:dyDescent="0.2">
      <c r="A64" s="6"/>
      <c r="B64" s="6">
        <v>22130000</v>
      </c>
      <c r="C64" s="6" t="s">
        <v>75</v>
      </c>
      <c r="D64" s="5"/>
      <c r="E64" s="5"/>
      <c r="F64" s="5"/>
      <c r="G64" s="5"/>
      <c r="H64" s="5"/>
      <c r="I64" s="5"/>
      <c r="J64" s="5">
        <v>3010</v>
      </c>
      <c r="K64" s="8"/>
      <c r="L64" s="9">
        <f t="shared" si="3"/>
        <v>0</v>
      </c>
    </row>
    <row r="65" spans="1:16" x14ac:dyDescent="0.2">
      <c r="A65" s="4"/>
      <c r="B65" s="4">
        <v>24000000</v>
      </c>
      <c r="C65" s="4" t="s">
        <v>62</v>
      </c>
      <c r="D65" s="5">
        <v>150000</v>
      </c>
      <c r="E65" s="5">
        <v>150000</v>
      </c>
      <c r="F65" s="5">
        <v>17000</v>
      </c>
      <c r="G65" s="5">
        <v>65829.47</v>
      </c>
      <c r="H65" s="5">
        <f t="shared" si="4"/>
        <v>48829.47</v>
      </c>
      <c r="I65" s="5">
        <f t="shared" si="5"/>
        <v>387.23217647058823</v>
      </c>
      <c r="J65" s="5">
        <v>23257.02</v>
      </c>
      <c r="K65" s="8">
        <f t="shared" si="2"/>
        <v>42572.45</v>
      </c>
      <c r="L65" s="9">
        <f t="shared" si="3"/>
        <v>283.05204192110597</v>
      </c>
    </row>
    <row r="66" spans="1:16" x14ac:dyDescent="0.2">
      <c r="A66" s="4"/>
      <c r="B66" s="4">
        <v>24060000</v>
      </c>
      <c r="C66" s="4" t="s">
        <v>49</v>
      </c>
      <c r="D66" s="5">
        <v>150000</v>
      </c>
      <c r="E66" s="5">
        <v>150000</v>
      </c>
      <c r="F66" s="5">
        <v>17000</v>
      </c>
      <c r="G66" s="5">
        <v>65829.47</v>
      </c>
      <c r="H66" s="5">
        <f t="shared" si="4"/>
        <v>48829.47</v>
      </c>
      <c r="I66" s="5">
        <f t="shared" si="5"/>
        <v>387.23217647058823</v>
      </c>
      <c r="J66" s="5">
        <v>23257.02</v>
      </c>
      <c r="K66" s="8">
        <f t="shared" si="2"/>
        <v>42572.45</v>
      </c>
      <c r="L66" s="9">
        <f t="shared" si="3"/>
        <v>283.05204192110597</v>
      </c>
    </row>
    <row r="67" spans="1:16" x14ac:dyDescent="0.2">
      <c r="A67" s="4"/>
      <c r="B67" s="4">
        <v>24060300</v>
      </c>
      <c r="C67" s="4" t="s">
        <v>49</v>
      </c>
      <c r="D67" s="5">
        <v>150000</v>
      </c>
      <c r="E67" s="5">
        <v>150000</v>
      </c>
      <c r="F67" s="5">
        <v>17000</v>
      </c>
      <c r="G67" s="5">
        <v>65829.47</v>
      </c>
      <c r="H67" s="5">
        <f t="shared" si="4"/>
        <v>48829.47</v>
      </c>
      <c r="I67" s="5">
        <f t="shared" si="5"/>
        <v>387.23217647058823</v>
      </c>
      <c r="J67" s="5">
        <v>23257.02</v>
      </c>
      <c r="K67" s="8">
        <f t="shared" si="2"/>
        <v>42572.45</v>
      </c>
      <c r="L67" s="9">
        <f t="shared" si="3"/>
        <v>283.05204192110597</v>
      </c>
    </row>
    <row r="68" spans="1:16" x14ac:dyDescent="0.2">
      <c r="A68" s="4"/>
      <c r="B68" s="4">
        <v>40000000</v>
      </c>
      <c r="C68" s="4" t="s">
        <v>63</v>
      </c>
      <c r="D68" s="5">
        <v>127762530</v>
      </c>
      <c r="E68" s="5">
        <v>127795530</v>
      </c>
      <c r="F68" s="5">
        <v>19693255</v>
      </c>
      <c r="G68" s="5">
        <v>19568460</v>
      </c>
      <c r="H68" s="5">
        <f t="shared" si="4"/>
        <v>-124795</v>
      </c>
      <c r="I68" s="5">
        <f t="shared" si="5"/>
        <v>99.366305874777936</v>
      </c>
      <c r="J68" s="5">
        <v>17549733.640000001</v>
      </c>
      <c r="K68" s="8">
        <f t="shared" si="2"/>
        <v>2018726.3599999994</v>
      </c>
      <c r="L68" s="9">
        <f t="shared" si="3"/>
        <v>111.50288888373123</v>
      </c>
    </row>
    <row r="69" spans="1:16" x14ac:dyDescent="0.2">
      <c r="A69" s="4"/>
      <c r="B69" s="4">
        <v>41000000</v>
      </c>
      <c r="C69" s="4" t="s">
        <v>64</v>
      </c>
      <c r="D69" s="5">
        <v>127762530</v>
      </c>
      <c r="E69" s="5">
        <v>127795530</v>
      </c>
      <c r="F69" s="5">
        <v>19693255</v>
      </c>
      <c r="G69" s="5">
        <v>19568460</v>
      </c>
      <c r="H69" s="5">
        <f t="shared" si="4"/>
        <v>-124795</v>
      </c>
      <c r="I69" s="5">
        <f t="shared" si="5"/>
        <v>99.366305874777936</v>
      </c>
      <c r="J69" s="5">
        <v>17549733.640000001</v>
      </c>
      <c r="K69" s="8">
        <f t="shared" si="2"/>
        <v>2018726.3599999994</v>
      </c>
      <c r="L69" s="9">
        <f t="shared" si="3"/>
        <v>111.50288888373123</v>
      </c>
    </row>
    <row r="70" spans="1:16" x14ac:dyDescent="0.2">
      <c r="A70" s="4"/>
      <c r="B70" s="4">
        <v>41030000</v>
      </c>
      <c r="C70" s="4" t="s">
        <v>65</v>
      </c>
      <c r="D70" s="5">
        <v>125193200</v>
      </c>
      <c r="E70" s="5">
        <v>125193200</v>
      </c>
      <c r="F70" s="5">
        <v>19279800</v>
      </c>
      <c r="G70" s="5">
        <v>19279800</v>
      </c>
      <c r="H70" s="5">
        <f t="shared" si="4"/>
        <v>0</v>
      </c>
      <c r="I70" s="5">
        <f t="shared" si="5"/>
        <v>100</v>
      </c>
      <c r="J70" s="5">
        <v>16658800</v>
      </c>
      <c r="K70" s="8">
        <f t="shared" si="2"/>
        <v>2621000</v>
      </c>
      <c r="L70" s="9">
        <f t="shared" si="3"/>
        <v>115.73342617715561</v>
      </c>
    </row>
    <row r="71" spans="1:16" x14ac:dyDescent="0.2">
      <c r="A71" s="4"/>
      <c r="B71" s="4">
        <v>41033900</v>
      </c>
      <c r="C71" s="4" t="s">
        <v>66</v>
      </c>
      <c r="D71" s="5">
        <v>125193200</v>
      </c>
      <c r="E71" s="5">
        <v>125193200</v>
      </c>
      <c r="F71" s="5">
        <v>19279800</v>
      </c>
      <c r="G71" s="5">
        <v>19279800</v>
      </c>
      <c r="H71" s="5">
        <f t="shared" si="4"/>
        <v>0</v>
      </c>
      <c r="I71" s="5">
        <f t="shared" si="5"/>
        <v>100</v>
      </c>
      <c r="J71" s="5">
        <v>16658800</v>
      </c>
      <c r="K71" s="8">
        <f t="shared" si="2"/>
        <v>2621000</v>
      </c>
      <c r="L71" s="9">
        <f t="shared" si="3"/>
        <v>115.73342617715561</v>
      </c>
    </row>
    <row r="72" spans="1:16" x14ac:dyDescent="0.2">
      <c r="A72" s="4"/>
      <c r="B72" s="4">
        <v>41050000</v>
      </c>
      <c r="C72" s="4" t="s">
        <v>67</v>
      </c>
      <c r="D72" s="5">
        <v>2569330</v>
      </c>
      <c r="E72" s="5">
        <v>2602330</v>
      </c>
      <c r="F72" s="5">
        <v>413455</v>
      </c>
      <c r="G72" s="5">
        <v>288660</v>
      </c>
      <c r="H72" s="5">
        <f t="shared" si="4"/>
        <v>-124795</v>
      </c>
      <c r="I72" s="5">
        <f t="shared" si="5"/>
        <v>69.816545936075272</v>
      </c>
      <c r="J72" s="5">
        <v>890933.64</v>
      </c>
      <c r="K72" s="8">
        <f t="shared" si="2"/>
        <v>-602273.64</v>
      </c>
      <c r="L72" s="9">
        <f t="shared" si="3"/>
        <v>32.399719467321944</v>
      </c>
    </row>
    <row r="73" spans="1:16" x14ac:dyDescent="0.2">
      <c r="A73" s="4"/>
      <c r="B73" s="4">
        <v>41051000</v>
      </c>
      <c r="C73" s="4" t="s">
        <v>68</v>
      </c>
      <c r="D73" s="5">
        <v>1559330</v>
      </c>
      <c r="E73" s="5">
        <v>1559330</v>
      </c>
      <c r="F73" s="5">
        <v>320000</v>
      </c>
      <c r="G73" s="5">
        <v>225000</v>
      </c>
      <c r="H73" s="5">
        <f t="shared" si="4"/>
        <v>-95000</v>
      </c>
      <c r="I73" s="5">
        <f t="shared" si="5"/>
        <v>70.3125</v>
      </c>
      <c r="J73" s="5">
        <v>205400</v>
      </c>
      <c r="K73" s="8">
        <f t="shared" si="2"/>
        <v>19600</v>
      </c>
      <c r="L73" s="9">
        <f t="shared" si="3"/>
        <v>109.54235637779941</v>
      </c>
    </row>
    <row r="74" spans="1:16" x14ac:dyDescent="0.2">
      <c r="A74" s="4"/>
      <c r="B74" s="4">
        <v>41051200</v>
      </c>
      <c r="C74" s="4" t="s">
        <v>69</v>
      </c>
      <c r="D74" s="5">
        <v>570000</v>
      </c>
      <c r="E74" s="5">
        <v>570000</v>
      </c>
      <c r="F74" s="5">
        <v>35455</v>
      </c>
      <c r="G74" s="5">
        <v>27660</v>
      </c>
      <c r="H74" s="5">
        <f t="shared" si="4"/>
        <v>-7795</v>
      </c>
      <c r="I74" s="5">
        <f t="shared" si="5"/>
        <v>78.014384430968832</v>
      </c>
      <c r="J74" s="5">
        <v>0</v>
      </c>
      <c r="K74" s="8">
        <f t="shared" si="2"/>
        <v>27660</v>
      </c>
      <c r="L74" s="9">
        <v>0</v>
      </c>
    </row>
    <row r="75" spans="1:16" x14ac:dyDescent="0.2">
      <c r="A75" s="4"/>
      <c r="B75" s="4">
        <v>41053900</v>
      </c>
      <c r="C75" s="4" t="s">
        <v>70</v>
      </c>
      <c r="D75" s="5">
        <v>440000</v>
      </c>
      <c r="E75" s="5">
        <v>473000</v>
      </c>
      <c r="F75" s="5">
        <v>58000</v>
      </c>
      <c r="G75" s="5">
        <v>36000</v>
      </c>
      <c r="H75" s="5">
        <f t="shared" ref="H75:H78" si="6">G75-F75</f>
        <v>-22000</v>
      </c>
      <c r="I75" s="5">
        <f t="shared" si="5"/>
        <v>62.068965517241381</v>
      </c>
      <c r="J75" s="5">
        <v>404933.64</v>
      </c>
      <c r="K75" s="8">
        <f t="shared" ref="K75" si="7">G75-J75</f>
        <v>-368933.64</v>
      </c>
      <c r="L75" s="9">
        <f t="shared" ref="L75:L78" si="8">G75/J75*100</f>
        <v>8.8903455884771638</v>
      </c>
    </row>
    <row r="76" spans="1:16" ht="76.5" x14ac:dyDescent="0.2">
      <c r="A76" s="6"/>
      <c r="B76" s="6">
        <v>41055000</v>
      </c>
      <c r="C76" s="11" t="s">
        <v>76</v>
      </c>
      <c r="D76" s="5"/>
      <c r="E76" s="5"/>
      <c r="F76" s="5"/>
      <c r="G76" s="5"/>
      <c r="H76" s="5"/>
      <c r="I76" s="5"/>
      <c r="J76" s="5">
        <v>280600</v>
      </c>
      <c r="K76" s="8"/>
      <c r="L76" s="9">
        <f t="shared" si="8"/>
        <v>0</v>
      </c>
      <c r="P76" s="15"/>
    </row>
    <row r="77" spans="1:16" x14ac:dyDescent="0.2">
      <c r="A77" s="18" t="s">
        <v>71</v>
      </c>
      <c r="B77" s="18"/>
      <c r="C77" s="18"/>
      <c r="D77" s="16">
        <v>296110210</v>
      </c>
      <c r="E77" s="16">
        <v>296110210</v>
      </c>
      <c r="F77" s="16">
        <v>41556790</v>
      </c>
      <c r="G77" s="16">
        <v>46033678.160000019</v>
      </c>
      <c r="H77" s="16">
        <f t="shared" si="6"/>
        <v>4476888.1600000188</v>
      </c>
      <c r="I77" s="16">
        <f t="shared" si="5"/>
        <v>110.77294025837901</v>
      </c>
      <c r="J77" s="16">
        <f>J9+J48</f>
        <v>35608652.509999998</v>
      </c>
      <c r="K77" s="10">
        <f>G77-J77</f>
        <v>10425025.650000021</v>
      </c>
      <c r="L77" s="17">
        <f t="shared" si="8"/>
        <v>129.2766642800436</v>
      </c>
    </row>
    <row r="78" spans="1:16" x14ac:dyDescent="0.2">
      <c r="A78" s="18" t="s">
        <v>72</v>
      </c>
      <c r="B78" s="18"/>
      <c r="C78" s="18"/>
      <c r="D78" s="16">
        <v>423872740</v>
      </c>
      <c r="E78" s="16">
        <v>423905740</v>
      </c>
      <c r="F78" s="16">
        <v>61250045</v>
      </c>
      <c r="G78" s="16">
        <v>65602138.160000019</v>
      </c>
      <c r="H78" s="16">
        <f t="shared" si="6"/>
        <v>4352093.1600000188</v>
      </c>
      <c r="I78" s="16">
        <f t="shared" si="5"/>
        <v>107.10545300007537</v>
      </c>
      <c r="J78" s="16">
        <f>J77+J68</f>
        <v>53158386.149999999</v>
      </c>
      <c r="K78" s="10">
        <f>G78-J78</f>
        <v>12443752.01000002</v>
      </c>
      <c r="L78" s="17">
        <f t="shared" si="8"/>
        <v>123.40882203400002</v>
      </c>
    </row>
    <row r="79" spans="1:16" x14ac:dyDescent="0.2">
      <c r="I79" s="12"/>
      <c r="J79" s="13"/>
      <c r="K79" s="12"/>
    </row>
    <row r="80" spans="1:16" x14ac:dyDescent="0.2">
      <c r="I80" s="12"/>
      <c r="J80" s="14"/>
      <c r="K80" s="12"/>
    </row>
    <row r="81" spans="9:11" x14ac:dyDescent="0.2">
      <c r="I81" s="12"/>
      <c r="J81" s="14"/>
      <c r="K81" s="12"/>
    </row>
  </sheetData>
  <mergeCells count="9">
    <mergeCell ref="A77:C77"/>
    <mergeCell ref="A78:C78"/>
    <mergeCell ref="A3:L3"/>
    <mergeCell ref="A5:L5"/>
    <mergeCell ref="A7:A8"/>
    <mergeCell ref="B7:B8"/>
    <mergeCell ref="C7:C8"/>
    <mergeCell ref="D7:I7"/>
    <mergeCell ref="J7:L7"/>
  </mergeCells>
  <pageMargins left="0.59055118110236227" right="0.59055118110236227" top="0.39370078740157483" bottom="0.39370078740157483" header="0" footer="0"/>
  <pageSetup paperSize="9" scale="6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20191207</dc:creator>
  <cp:lastModifiedBy>20191207</cp:lastModifiedBy>
  <cp:lastPrinted>2022-03-04T08:31:46Z</cp:lastPrinted>
  <dcterms:created xsi:type="dcterms:W3CDTF">2022-03-02T09:29:39Z</dcterms:created>
  <dcterms:modified xsi:type="dcterms:W3CDTF">2022-06-08T08:14:37Z</dcterms:modified>
</cp:coreProperties>
</file>