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3875"/>
  </bookViews>
  <sheets>
    <sheet name="Лист1" sheetId="1" r:id="rId1"/>
  </sheets>
  <definedNames>
    <definedName name="_xlnm.Print_Titles" localSheetId="0">Лист1!$A:$C</definedName>
  </definedNames>
  <calcPr calcId="144525"/>
</workbook>
</file>

<file path=xl/calcChain.xml><?xml version="1.0" encoding="utf-8"?>
<calcChain xmlns="http://schemas.openxmlformats.org/spreadsheetml/2006/main">
  <c r="L82" i="1" l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3" i="1"/>
  <c r="L22" i="1"/>
  <c r="L21" i="1"/>
  <c r="L20" i="1"/>
  <c r="L19" i="1"/>
  <c r="L18" i="1"/>
  <c r="L15" i="1"/>
  <c r="L14" i="1"/>
  <c r="L13" i="1"/>
  <c r="L12" i="1"/>
  <c r="L11" i="1"/>
  <c r="L10" i="1"/>
  <c r="L9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H80" i="1" l="1"/>
  <c r="I80" i="1"/>
  <c r="J82" i="1"/>
  <c r="J71" i="1"/>
  <c r="J70" i="1"/>
  <c r="J76" i="1"/>
  <c r="J74" i="1"/>
  <c r="H75" i="1"/>
  <c r="I75" i="1"/>
  <c r="H74" i="1"/>
  <c r="I74" i="1"/>
  <c r="J72" i="1" l="1"/>
  <c r="J81" i="1"/>
  <c r="J56" i="1"/>
  <c r="J51" i="1" s="1"/>
  <c r="J52" i="1"/>
  <c r="H66" i="1"/>
  <c r="I66" i="1"/>
  <c r="J67" i="1" l="1"/>
  <c r="J68" i="1"/>
  <c r="J63" i="1"/>
  <c r="J61" i="1"/>
  <c r="J57" i="1"/>
  <c r="J53" i="1"/>
  <c r="J33" i="1"/>
  <c r="J9" i="1" s="1"/>
  <c r="J47" i="1"/>
  <c r="J44" i="1"/>
  <c r="J34" i="1"/>
  <c r="J26" i="1"/>
  <c r="J31" i="1"/>
  <c r="J29" i="1"/>
  <c r="J27" i="1"/>
  <c r="J18" i="1"/>
  <c r="J24" i="1"/>
  <c r="J22" i="1"/>
  <c r="J19" i="1"/>
  <c r="J10" i="1"/>
  <c r="J16" i="1"/>
  <c r="J11" i="1"/>
  <c r="I82" i="1"/>
  <c r="H82" i="1"/>
  <c r="I81" i="1"/>
  <c r="H81" i="1"/>
  <c r="I79" i="1"/>
  <c r="H79" i="1"/>
  <c r="I78" i="1"/>
  <c r="H78" i="1"/>
  <c r="I77" i="1"/>
  <c r="H77" i="1"/>
  <c r="I76" i="1"/>
  <c r="H76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<sst xmlns="http://schemas.openxmlformats.org/spreadsheetml/2006/main" count="90" uniqueCount="87">
  <si>
    <t>ККД</t>
  </si>
  <si>
    <t>Доходи</t>
  </si>
  <si>
    <t>13545000000 - Бюджет Бродiвської мiської територiальної громади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</si>
  <si>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</si>
  <si>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</si>
  <si>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</si>
  <si>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</si>
  <si>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</si>
  <si>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</si>
  <si>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</si>
  <si>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</si>
  <si>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</si>
  <si>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</si>
  <si>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</si>
  <si>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</si>
  <si>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</si>
  <si>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</si>
  <si>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</si>
  <si>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</si>
  <si>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</si>
  <si>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</si>
  <si>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</si>
  <si>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</si>
  <si>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</si>
  <si>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</si>
  <si>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</si>
  <si>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</si>
  <si>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</si>
  <si>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</si>
  <si>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</si>
  <si>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</si>
  <si>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</si>
  <si>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</si>
  <si>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</si>
  <si>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</si>
  <si>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</si>
  <si>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</si>
  <si>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</si>
  <si>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</si>
  <si>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</si>
  <si>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</si>
  <si>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</si>
  <si>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</si>
  <si>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</si>
  <si>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</si>
  <si>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</si>
  <si>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</si>
  <si>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</si>
  <si>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</si>
  <si>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</si>
  <si>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</si>
  <si>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</si>
  <si>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</si>
  <si>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</si>
  <si>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</si>
  <si>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</si>
  <si>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</si>
  <si>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</si>
  <si>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</si>
  <si>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</si>
  <si>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</si>
  <si>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</si>
  <si>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</si>
  <si>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</si>
  <si>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</si>
  <si>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</si>
  <si>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</si>
  <si>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</si>
  <si>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</si>
  <si>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</t>
  </si>
  <si>
    <t>Аналіз виконання плану по доходах загального фонду</t>
  </si>
  <si>
    <t>Бродівського міського бюджету за січень-травень 2022 року</t>
  </si>
  <si>
    <t>Початковий річний план на 2022 рік</t>
  </si>
  <si>
    <t>Уточнений річний план на 2022 рік</t>
  </si>
  <si>
    <t xml:space="preserve"> Уточнений план на січень-травень 2022 рік</t>
  </si>
  <si>
    <t>Фактичні надходження  у січні-травні 2022 року</t>
  </si>
  <si>
    <t>грн</t>
  </si>
  <si>
    <t>Орендна плата за водні об"єкти</t>
  </si>
  <si>
    <t>Всього без урахування трансфертів</t>
  </si>
  <si>
    <t>Дотації з місцевих бюджетів іншим місцевим бюджетам</t>
  </si>
  <si>
    <t>Інші дотації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</si>
  <si>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</si>
  <si>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Порівняння до січня-травня 2021 року</t>
  </si>
  <si>
    <t>Фактичні надходження  у січні-травні 2021 року</t>
  </si>
  <si>
    <t>відхилення до надходжень у січні -травні 2021 року</t>
  </si>
  <si>
    <t>% до січня-травня 2021 року</t>
  </si>
  <si>
    <t>%  до плану на січень - травень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</si>
</sst>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.0"/>
    <numFmt numFmtId="166" formatCode="0.0"/>
  </numFmts>
  <fonts count="4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justify"/>
    </xf>
    <xf numFmtId="0" fontId="1" fillId="0" borderId="2" xfId="0" applyFont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166" fontId="1" fillId="0" borderId="2" xfId="0" applyNumberFormat="1" applyFont="1" applyBorder="1"/>
    <xf numFmtId="164" fontId="3" fillId="2" borderId="2" xfId="0" applyNumberFormat="1" applyFont="1" applyFill="1" applyBorder="1"/>
    <xf numFmtId="165" fontId="3" fillId="2" borderId="2" xfId="0" applyNumberFormat="1" applyFont="1" applyFill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166" fontId="2" fillId="0" borderId="2" xfId="0" applyNumberFormat="1" applyFont="1" applyBorder="1"/>
    <xf numFmtId="0" fontId="2" fillId="0" borderId="2" xfId="0" applyFont="1" applyBorder="1" applyAlignment="1">
      <alignment vertical="justify"/>
    </xf>
    <xf numFmtId="0" fontId="3" fillId="2" borderId="2" xfId="0" applyFont="1" applyFill="1" applyBorder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Alignment="1">
      <alignment horizontal="center"/>
    </xf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Normal="100" workbookViewId="0">
      <selection activeCell="I90" sqref="I90"/>
    </sheetView>
  </sheetViews>
  <sheetFormatPr defaultRowHeight="12.75" x14ac:dyDescent="0.2"/>
  <cols>
    <col min="1" max="1" width="0.140625" customWidth="1"/>
    <col min="2" max="2" width="9.7109375" customWidth="1"/>
    <col min="3" max="3" width="60.7109375" customWidth="1"/>
    <col min="4" max="6" width="13.85546875" customWidth="1"/>
    <col min="7" max="7" width="14.28515625" bestFit="1" customWidth="1"/>
    <col min="8" max="8" width="13.42578125" customWidth="1"/>
    <col min="9" max="9" width="8.42578125" customWidth="1"/>
    <col min="10" max="10" width="12.140625" customWidth="1"/>
    <col min="11" max="11" width="13.7109375" customWidth="1"/>
    <col min="12" max="12" width="8.5703125" customWidth="1"/>
  </cols>
  <sheetData>
    <row r="1" spans="1:12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x14ac:dyDescent="0.2">
      <c r="A3" s="22" t="s">
        <v>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4.25" x14ac:dyDescent="0.2">
      <c r="A4" s="2"/>
      <c r="B4" s="2"/>
      <c r="C4" s="2"/>
      <c r="D4" s="2" t="s">
        <v>71</v>
      </c>
      <c r="E4" s="2"/>
      <c r="F4" s="2"/>
      <c r="G4" s="2"/>
      <c r="H4" s="2"/>
      <c r="I4" s="2"/>
      <c r="J4" s="2"/>
      <c r="K4" s="2"/>
      <c r="L4" s="2"/>
    </row>
    <row r="5" spans="1:12" ht="14.2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76</v>
      </c>
    </row>
    <row r="7" spans="1:12" ht="15" x14ac:dyDescent="0.25">
      <c r="A7" s="23"/>
      <c r="B7" s="24" t="s">
        <v>0</v>
      </c>
      <c r="C7" s="24" t="s">
        <v>1</v>
      </c>
      <c r="D7" s="26" t="s">
        <v>2</v>
      </c>
      <c r="E7" s="25"/>
      <c r="F7" s="25"/>
      <c r="G7" s="25"/>
      <c r="H7" s="25"/>
      <c r="I7" s="25"/>
      <c r="J7" s="19" t="s">
        <v>82</v>
      </c>
      <c r="K7" s="20"/>
      <c r="L7" s="21"/>
    </row>
    <row r="8" spans="1:12" ht="100.5" customHeight="1" x14ac:dyDescent="0.2">
      <c r="A8" s="23"/>
      <c r="B8" s="25"/>
      <c r="C8" s="25"/>
      <c r="D8" s="3" t="s">
        <v>72</v>
      </c>
      <c r="E8" s="3" t="s">
        <v>73</v>
      </c>
      <c r="F8" s="3" t="s">
        <v>74</v>
      </c>
      <c r="G8" s="4" t="s">
        <v>75</v>
      </c>
      <c r="H8" s="5" t="s">
        <v>3</v>
      </c>
      <c r="I8" s="4" t="s">
        <v>86</v>
      </c>
      <c r="J8" s="17" t="s">
        <v>83</v>
      </c>
      <c r="K8" s="17" t="s">
        <v>84</v>
      </c>
      <c r="L8" s="17" t="s">
        <v>85</v>
      </c>
    </row>
    <row r="9" spans="1:12" ht="15" x14ac:dyDescent="0.25">
      <c r="A9" s="7"/>
      <c r="B9" s="7">
        <v>10000000</v>
      </c>
      <c r="C9" s="6" t="s">
        <v>4</v>
      </c>
      <c r="D9" s="8">
        <v>293461310</v>
      </c>
      <c r="E9" s="8">
        <v>293461310</v>
      </c>
      <c r="F9" s="8">
        <v>109570960</v>
      </c>
      <c r="G9" s="8">
        <v>126377257.42000002</v>
      </c>
      <c r="H9" s="8">
        <f t="shared" ref="H9:H40" si="0">G9-F9</f>
        <v>16806297.420000017</v>
      </c>
      <c r="I9" s="9">
        <f t="shared" ref="I9:I40" si="1">IF(F9=0,0,G9/F9*100)</f>
        <v>115.33827705808181</v>
      </c>
      <c r="J9" s="7">
        <f>J10+J18+J26+J33</f>
        <v>91625749.109999999</v>
      </c>
      <c r="K9" s="10">
        <f>G9-J9</f>
        <v>34751508.310000017</v>
      </c>
      <c r="L9" s="11">
        <f>G9/J9*100</f>
        <v>137.92766623744552</v>
      </c>
    </row>
    <row r="10" spans="1:12" ht="30.75" customHeight="1" x14ac:dyDescent="0.25">
      <c r="A10" s="7"/>
      <c r="B10" s="7">
        <v>11000000</v>
      </c>
      <c r="C10" s="6" t="s">
        <v>5</v>
      </c>
      <c r="D10" s="8">
        <v>220940510</v>
      </c>
      <c r="E10" s="8">
        <v>220940510</v>
      </c>
      <c r="F10" s="8">
        <v>80544260</v>
      </c>
      <c r="G10" s="8">
        <v>100311495.56999999</v>
      </c>
      <c r="H10" s="8">
        <f t="shared" si="0"/>
        <v>19767235.569999993</v>
      </c>
      <c r="I10" s="9">
        <f t="shared" si="1"/>
        <v>124.54207856649251</v>
      </c>
      <c r="J10" s="7">
        <f>J11+J16</f>
        <v>63670806.43999999</v>
      </c>
      <c r="K10" s="10">
        <f t="shared" ref="K10:K73" si="2">G10-J10</f>
        <v>36640689.130000003</v>
      </c>
      <c r="L10" s="11">
        <f t="shared" ref="L10:L73" si="3">G10/J10*100</f>
        <v>157.54707876132881</v>
      </c>
    </row>
    <row r="11" spans="1:12" ht="15" customHeight="1" x14ac:dyDescent="0.25">
      <c r="A11" s="7"/>
      <c r="B11" s="7">
        <v>11010000</v>
      </c>
      <c r="C11" s="6" t="s">
        <v>6</v>
      </c>
      <c r="D11" s="8">
        <v>220940510</v>
      </c>
      <c r="E11" s="8">
        <v>220940510</v>
      </c>
      <c r="F11" s="8">
        <v>80544260</v>
      </c>
      <c r="G11" s="8">
        <v>100015813.56999999</v>
      </c>
      <c r="H11" s="8">
        <f t="shared" si="0"/>
        <v>19471553.569999993</v>
      </c>
      <c r="I11" s="9">
        <f t="shared" si="1"/>
        <v>124.17497357353584</v>
      </c>
      <c r="J11" s="7">
        <f>J12+J13+J14+J15</f>
        <v>63670806.43999999</v>
      </c>
      <c r="K11" s="10">
        <f t="shared" si="2"/>
        <v>36345007.130000003</v>
      </c>
      <c r="L11" s="11">
        <f t="shared" si="3"/>
        <v>157.08268696777012</v>
      </c>
    </row>
    <row r="12" spans="1:12" ht="36.75" customHeight="1" x14ac:dyDescent="0.25">
      <c r="A12" s="7"/>
      <c r="B12" s="7">
        <v>11010100</v>
      </c>
      <c r="C12" s="6" t="s">
        <v>7</v>
      </c>
      <c r="D12" s="8">
        <v>167670310</v>
      </c>
      <c r="E12" s="8">
        <v>167670310</v>
      </c>
      <c r="F12" s="8">
        <v>61584260</v>
      </c>
      <c r="G12" s="8">
        <v>63230764.960000001</v>
      </c>
      <c r="H12" s="8">
        <f t="shared" si="0"/>
        <v>1646504.9600000009</v>
      </c>
      <c r="I12" s="9">
        <f t="shared" si="1"/>
        <v>102.67358081431846</v>
      </c>
      <c r="J12" s="7">
        <v>48303041.079999998</v>
      </c>
      <c r="K12" s="10">
        <f t="shared" si="2"/>
        <v>14927723.880000003</v>
      </c>
      <c r="L12" s="11">
        <f t="shared" si="3"/>
        <v>130.90431481379517</v>
      </c>
    </row>
    <row r="13" spans="1:12" ht="64.5" customHeight="1" x14ac:dyDescent="0.25">
      <c r="A13" s="7"/>
      <c r="B13" s="7">
        <v>11010200</v>
      </c>
      <c r="C13" s="6" t="s">
        <v>8</v>
      </c>
      <c r="D13" s="8">
        <v>42090500</v>
      </c>
      <c r="E13" s="8">
        <v>42090500</v>
      </c>
      <c r="F13" s="8">
        <v>16760000</v>
      </c>
      <c r="G13" s="8">
        <v>34229718.189999998</v>
      </c>
      <c r="H13" s="8">
        <f t="shared" si="0"/>
        <v>17469718.189999998</v>
      </c>
      <c r="I13" s="9">
        <f t="shared" si="1"/>
        <v>204.2345954057279</v>
      </c>
      <c r="J13" s="7">
        <v>13406468.66</v>
      </c>
      <c r="K13" s="10">
        <f t="shared" si="2"/>
        <v>20823249.529999997</v>
      </c>
      <c r="L13" s="11">
        <f t="shared" si="3"/>
        <v>255.32240486362349</v>
      </c>
    </row>
    <row r="14" spans="1:12" ht="37.5" customHeight="1" x14ac:dyDescent="0.25">
      <c r="A14" s="7"/>
      <c r="B14" s="7">
        <v>11010400</v>
      </c>
      <c r="C14" s="6" t="s">
        <v>9</v>
      </c>
      <c r="D14" s="8">
        <v>9492500</v>
      </c>
      <c r="E14" s="8">
        <v>9492500</v>
      </c>
      <c r="F14" s="8">
        <v>1750000</v>
      </c>
      <c r="G14" s="8">
        <v>1943961.38</v>
      </c>
      <c r="H14" s="8">
        <f t="shared" si="0"/>
        <v>193961.37999999989</v>
      </c>
      <c r="I14" s="9">
        <f t="shared" si="1"/>
        <v>111.08350742857142</v>
      </c>
      <c r="J14" s="7">
        <v>1435316.55</v>
      </c>
      <c r="K14" s="10">
        <f t="shared" si="2"/>
        <v>508644.82999999984</v>
      </c>
      <c r="L14" s="11">
        <f t="shared" si="3"/>
        <v>135.43781544217543</v>
      </c>
    </row>
    <row r="15" spans="1:12" ht="28.5" customHeight="1" x14ac:dyDescent="0.25">
      <c r="A15" s="7"/>
      <c r="B15" s="7">
        <v>11010500</v>
      </c>
      <c r="C15" s="6" t="s">
        <v>10</v>
      </c>
      <c r="D15" s="8">
        <v>1687200</v>
      </c>
      <c r="E15" s="8">
        <v>1687200</v>
      </c>
      <c r="F15" s="8">
        <v>450000</v>
      </c>
      <c r="G15" s="8">
        <v>611369.04</v>
      </c>
      <c r="H15" s="8">
        <f t="shared" si="0"/>
        <v>161369.04000000004</v>
      </c>
      <c r="I15" s="9">
        <f t="shared" si="1"/>
        <v>135.85978666666668</v>
      </c>
      <c r="J15" s="7">
        <v>525980.15</v>
      </c>
      <c r="K15" s="10">
        <f t="shared" si="2"/>
        <v>85388.890000000014</v>
      </c>
      <c r="L15" s="11">
        <f t="shared" si="3"/>
        <v>116.23424191958576</v>
      </c>
    </row>
    <row r="16" spans="1:12" ht="13.5" customHeight="1" x14ac:dyDescent="0.25">
      <c r="A16" s="7"/>
      <c r="B16" s="7">
        <v>11020000</v>
      </c>
      <c r="C16" s="6" t="s">
        <v>11</v>
      </c>
      <c r="D16" s="8">
        <v>0</v>
      </c>
      <c r="E16" s="8">
        <v>0</v>
      </c>
      <c r="F16" s="8">
        <v>0</v>
      </c>
      <c r="G16" s="8">
        <v>295682</v>
      </c>
      <c r="H16" s="8">
        <f t="shared" si="0"/>
        <v>295682</v>
      </c>
      <c r="I16" s="9">
        <f t="shared" si="1"/>
        <v>0</v>
      </c>
      <c r="J16" s="7">
        <f>J17</f>
        <v>0</v>
      </c>
      <c r="K16" s="10">
        <f t="shared" si="2"/>
        <v>295682</v>
      </c>
      <c r="L16" s="11"/>
    </row>
    <row r="17" spans="1:12" ht="27.75" customHeight="1" x14ac:dyDescent="0.25">
      <c r="A17" s="7"/>
      <c r="B17" s="7">
        <v>11020200</v>
      </c>
      <c r="C17" s="6" t="s">
        <v>12</v>
      </c>
      <c r="D17" s="8">
        <v>0</v>
      </c>
      <c r="E17" s="8">
        <v>0</v>
      </c>
      <c r="F17" s="8">
        <v>0</v>
      </c>
      <c r="G17" s="8">
        <v>295682</v>
      </c>
      <c r="H17" s="8">
        <f t="shared" si="0"/>
        <v>295682</v>
      </c>
      <c r="I17" s="9">
        <f t="shared" si="1"/>
        <v>0</v>
      </c>
      <c r="J17" s="7">
        <v>0</v>
      </c>
      <c r="K17" s="10">
        <f t="shared" si="2"/>
        <v>295682</v>
      </c>
      <c r="L17" s="11"/>
    </row>
    <row r="18" spans="1:12" ht="15" customHeight="1" x14ac:dyDescent="0.25">
      <c r="A18" s="7"/>
      <c r="B18" s="7">
        <v>13000000</v>
      </c>
      <c r="C18" s="6" t="s">
        <v>13</v>
      </c>
      <c r="D18" s="8">
        <v>4609000</v>
      </c>
      <c r="E18" s="8">
        <v>4609000</v>
      </c>
      <c r="F18" s="8">
        <v>2618000</v>
      </c>
      <c r="G18" s="8">
        <v>2159983</v>
      </c>
      <c r="H18" s="8">
        <f t="shared" si="0"/>
        <v>-458017</v>
      </c>
      <c r="I18" s="9">
        <f t="shared" si="1"/>
        <v>82.505080213903753</v>
      </c>
      <c r="J18" s="7">
        <f>J19+J22+J24</f>
        <v>2645315.9500000002</v>
      </c>
      <c r="K18" s="10">
        <f t="shared" si="2"/>
        <v>-485332.95000000019</v>
      </c>
      <c r="L18" s="11">
        <f t="shared" si="3"/>
        <v>81.653119734147438</v>
      </c>
    </row>
    <row r="19" spans="1:12" ht="14.25" customHeight="1" x14ac:dyDescent="0.25">
      <c r="A19" s="7"/>
      <c r="B19" s="7">
        <v>13010000</v>
      </c>
      <c r="C19" s="6" t="s">
        <v>14</v>
      </c>
      <c r="D19" s="8">
        <v>4522000</v>
      </c>
      <c r="E19" s="8">
        <v>4522000</v>
      </c>
      <c r="F19" s="8">
        <v>2610000</v>
      </c>
      <c r="G19" s="8">
        <v>2109175.15</v>
      </c>
      <c r="H19" s="8">
        <f t="shared" si="0"/>
        <v>-500824.85000000009</v>
      </c>
      <c r="I19" s="9">
        <f t="shared" si="1"/>
        <v>80.811308429118768</v>
      </c>
      <c r="J19" s="7">
        <f>J20+J21</f>
        <v>2637481.7800000003</v>
      </c>
      <c r="K19" s="10">
        <f t="shared" si="2"/>
        <v>-528306.63000000035</v>
      </c>
      <c r="L19" s="11">
        <f t="shared" si="3"/>
        <v>79.969278498674583</v>
      </c>
    </row>
    <row r="20" spans="1:12" ht="36" customHeight="1" x14ac:dyDescent="0.25">
      <c r="A20" s="7"/>
      <c r="B20" s="7">
        <v>13010100</v>
      </c>
      <c r="C20" s="6" t="s">
        <v>15</v>
      </c>
      <c r="D20" s="8">
        <v>3682000</v>
      </c>
      <c r="E20" s="8">
        <v>3682000</v>
      </c>
      <c r="F20" s="8">
        <v>2060000</v>
      </c>
      <c r="G20" s="8">
        <v>1305844.8999999999</v>
      </c>
      <c r="H20" s="8">
        <f t="shared" si="0"/>
        <v>-754155.10000000009</v>
      </c>
      <c r="I20" s="9">
        <f t="shared" si="1"/>
        <v>63.390529126213593</v>
      </c>
      <c r="J20" s="7">
        <v>2082892.6</v>
      </c>
      <c r="K20" s="10">
        <f t="shared" si="2"/>
        <v>-777047.70000000019</v>
      </c>
      <c r="L20" s="11">
        <f t="shared" si="3"/>
        <v>62.693818202628393</v>
      </c>
    </row>
    <row r="21" spans="1:12" ht="44.25" customHeight="1" x14ac:dyDescent="0.25">
      <c r="A21" s="7"/>
      <c r="B21" s="7">
        <v>13010200</v>
      </c>
      <c r="C21" s="6" t="s">
        <v>16</v>
      </c>
      <c r="D21" s="8">
        <v>840000</v>
      </c>
      <c r="E21" s="8">
        <v>840000</v>
      </c>
      <c r="F21" s="8">
        <v>550000</v>
      </c>
      <c r="G21" s="8">
        <v>803330.25</v>
      </c>
      <c r="H21" s="8">
        <f t="shared" si="0"/>
        <v>253330.25</v>
      </c>
      <c r="I21" s="9">
        <f t="shared" si="1"/>
        <v>146.06004545454545</v>
      </c>
      <c r="J21" s="7">
        <v>554589.18000000005</v>
      </c>
      <c r="K21" s="10">
        <f t="shared" si="2"/>
        <v>248741.06999999995</v>
      </c>
      <c r="L21" s="11">
        <f t="shared" si="3"/>
        <v>144.85141055222172</v>
      </c>
    </row>
    <row r="22" spans="1:12" ht="27.75" customHeight="1" x14ac:dyDescent="0.25">
      <c r="A22" s="7"/>
      <c r="B22" s="7">
        <v>13030000</v>
      </c>
      <c r="C22" s="6" t="s">
        <v>17</v>
      </c>
      <c r="D22" s="8">
        <v>16000</v>
      </c>
      <c r="E22" s="8">
        <v>16000</v>
      </c>
      <c r="F22" s="8">
        <v>8000</v>
      </c>
      <c r="G22" s="8">
        <v>9025.9</v>
      </c>
      <c r="H22" s="8">
        <f t="shared" si="0"/>
        <v>1025.8999999999996</v>
      </c>
      <c r="I22" s="9">
        <f t="shared" si="1"/>
        <v>112.82375</v>
      </c>
      <c r="J22" s="7">
        <f>J23</f>
        <v>7834.17</v>
      </c>
      <c r="K22" s="10">
        <f t="shared" si="2"/>
        <v>1191.7299999999996</v>
      </c>
      <c r="L22" s="11">
        <f t="shared" si="3"/>
        <v>115.21194970239348</v>
      </c>
    </row>
    <row r="23" spans="1:12" ht="33.75" customHeight="1" x14ac:dyDescent="0.25">
      <c r="A23" s="7"/>
      <c r="B23" s="7">
        <v>13030100</v>
      </c>
      <c r="C23" s="6" t="s">
        <v>18</v>
      </c>
      <c r="D23" s="8">
        <v>16000</v>
      </c>
      <c r="E23" s="8">
        <v>16000</v>
      </c>
      <c r="F23" s="8">
        <v>8000</v>
      </c>
      <c r="G23" s="8">
        <v>9025.9</v>
      </c>
      <c r="H23" s="8">
        <f t="shared" si="0"/>
        <v>1025.8999999999996</v>
      </c>
      <c r="I23" s="9">
        <f t="shared" si="1"/>
        <v>112.82375</v>
      </c>
      <c r="J23" s="7">
        <v>7834.17</v>
      </c>
      <c r="K23" s="10">
        <f t="shared" si="2"/>
        <v>1191.7299999999996</v>
      </c>
      <c r="L23" s="11">
        <f t="shared" si="3"/>
        <v>115.21194970239348</v>
      </c>
    </row>
    <row r="24" spans="1:12" ht="18.75" customHeight="1" x14ac:dyDescent="0.25">
      <c r="A24" s="7"/>
      <c r="B24" s="7">
        <v>13040000</v>
      </c>
      <c r="C24" s="6" t="s">
        <v>19</v>
      </c>
      <c r="D24" s="8">
        <v>71000</v>
      </c>
      <c r="E24" s="8">
        <v>71000</v>
      </c>
      <c r="F24" s="8">
        <v>0</v>
      </c>
      <c r="G24" s="8">
        <v>41781.949999999997</v>
      </c>
      <c r="H24" s="8">
        <f t="shared" si="0"/>
        <v>41781.949999999997</v>
      </c>
      <c r="I24" s="9">
        <f t="shared" si="1"/>
        <v>0</v>
      </c>
      <c r="J24" s="7">
        <f>J25</f>
        <v>0</v>
      </c>
      <c r="K24" s="10">
        <f t="shared" si="2"/>
        <v>41781.949999999997</v>
      </c>
      <c r="L24" s="11"/>
    </row>
    <row r="25" spans="1:12" ht="32.25" customHeight="1" x14ac:dyDescent="0.25">
      <c r="A25" s="7"/>
      <c r="B25" s="7">
        <v>13040100</v>
      </c>
      <c r="C25" s="6" t="s">
        <v>20</v>
      </c>
      <c r="D25" s="8">
        <v>71000</v>
      </c>
      <c r="E25" s="8">
        <v>71000</v>
      </c>
      <c r="F25" s="8">
        <v>0</v>
      </c>
      <c r="G25" s="8">
        <v>41781.949999999997</v>
      </c>
      <c r="H25" s="8">
        <f t="shared" si="0"/>
        <v>41781.949999999997</v>
      </c>
      <c r="I25" s="9">
        <f t="shared" si="1"/>
        <v>0</v>
      </c>
      <c r="J25" s="7">
        <v>0</v>
      </c>
      <c r="K25" s="10">
        <f t="shared" si="2"/>
        <v>41781.949999999997</v>
      </c>
      <c r="L25" s="11"/>
    </row>
    <row r="26" spans="1:12" ht="16.5" customHeight="1" x14ac:dyDescent="0.25">
      <c r="A26" s="7"/>
      <c r="B26" s="7">
        <v>14000000</v>
      </c>
      <c r="C26" s="6" t="s">
        <v>21</v>
      </c>
      <c r="D26" s="8">
        <v>17365800</v>
      </c>
      <c r="E26" s="8">
        <v>17365800</v>
      </c>
      <c r="F26" s="8">
        <v>6145000</v>
      </c>
      <c r="G26" s="8">
        <v>3324117.64</v>
      </c>
      <c r="H26" s="8">
        <f t="shared" si="0"/>
        <v>-2820882.36</v>
      </c>
      <c r="I26" s="9">
        <f t="shared" si="1"/>
        <v>54.09467274206672</v>
      </c>
      <c r="J26" s="7">
        <f>J27+J29+J31</f>
        <v>5583733.2199999997</v>
      </c>
      <c r="K26" s="10">
        <f t="shared" si="2"/>
        <v>-2259615.5799999996</v>
      </c>
      <c r="L26" s="11">
        <f t="shared" si="3"/>
        <v>59.532171560302451</v>
      </c>
    </row>
    <row r="27" spans="1:12" ht="29.25" customHeight="1" x14ac:dyDescent="0.25">
      <c r="A27" s="7"/>
      <c r="B27" s="7">
        <v>14020000</v>
      </c>
      <c r="C27" s="6" t="s">
        <v>22</v>
      </c>
      <c r="D27" s="8">
        <v>2883800</v>
      </c>
      <c r="E27" s="8">
        <v>2883800</v>
      </c>
      <c r="F27" s="8">
        <v>1090000</v>
      </c>
      <c r="G27" s="8">
        <v>365165.6</v>
      </c>
      <c r="H27" s="8">
        <f t="shared" si="0"/>
        <v>-724834.4</v>
      </c>
      <c r="I27" s="9">
        <f t="shared" si="1"/>
        <v>33.501431192660547</v>
      </c>
      <c r="J27" s="7">
        <f>J28</f>
        <v>926349.02</v>
      </c>
      <c r="K27" s="10">
        <f t="shared" si="2"/>
        <v>-561183.42000000004</v>
      </c>
      <c r="L27" s="11">
        <f t="shared" si="3"/>
        <v>39.419872220515757</v>
      </c>
    </row>
    <row r="28" spans="1:12" ht="15" x14ac:dyDescent="0.25">
      <c r="A28" s="7"/>
      <c r="B28" s="7">
        <v>14021900</v>
      </c>
      <c r="C28" s="6" t="s">
        <v>23</v>
      </c>
      <c r="D28" s="8">
        <v>2883800</v>
      </c>
      <c r="E28" s="8">
        <v>2883800</v>
      </c>
      <c r="F28" s="8">
        <v>1090000</v>
      </c>
      <c r="G28" s="8">
        <v>365165.6</v>
      </c>
      <c r="H28" s="8">
        <f t="shared" si="0"/>
        <v>-724834.4</v>
      </c>
      <c r="I28" s="9">
        <f t="shared" si="1"/>
        <v>33.501431192660547</v>
      </c>
      <c r="J28" s="7">
        <v>926349.02</v>
      </c>
      <c r="K28" s="10">
        <f t="shared" si="2"/>
        <v>-561183.42000000004</v>
      </c>
      <c r="L28" s="11">
        <f t="shared" si="3"/>
        <v>39.419872220515757</v>
      </c>
    </row>
    <row r="29" spans="1:12" ht="15.75" customHeight="1" x14ac:dyDescent="0.25">
      <c r="A29" s="7"/>
      <c r="B29" s="7">
        <v>14030000</v>
      </c>
      <c r="C29" s="6" t="s">
        <v>24</v>
      </c>
      <c r="D29" s="8">
        <v>10382000</v>
      </c>
      <c r="E29" s="8">
        <v>10382000</v>
      </c>
      <c r="F29" s="8">
        <v>3505000</v>
      </c>
      <c r="G29" s="8">
        <v>1233796.6200000001</v>
      </c>
      <c r="H29" s="8">
        <f t="shared" si="0"/>
        <v>-2271203.38</v>
      </c>
      <c r="I29" s="9">
        <f t="shared" si="1"/>
        <v>35.20104479315264</v>
      </c>
      <c r="J29" s="7">
        <f>J30</f>
        <v>3200750.23</v>
      </c>
      <c r="K29" s="10">
        <f t="shared" si="2"/>
        <v>-1966953.6099999999</v>
      </c>
      <c r="L29" s="11">
        <f t="shared" si="3"/>
        <v>38.547107126193971</v>
      </c>
    </row>
    <row r="30" spans="1:12" ht="15" x14ac:dyDescent="0.25">
      <c r="A30" s="7"/>
      <c r="B30" s="7">
        <v>14031900</v>
      </c>
      <c r="C30" s="6" t="s">
        <v>23</v>
      </c>
      <c r="D30" s="8">
        <v>10382000</v>
      </c>
      <c r="E30" s="8">
        <v>10382000</v>
      </c>
      <c r="F30" s="8">
        <v>3505000</v>
      </c>
      <c r="G30" s="8">
        <v>1233796.6200000001</v>
      </c>
      <c r="H30" s="8">
        <f t="shared" si="0"/>
        <v>-2271203.38</v>
      </c>
      <c r="I30" s="9">
        <f t="shared" si="1"/>
        <v>35.20104479315264</v>
      </c>
      <c r="J30" s="7">
        <v>3200750.23</v>
      </c>
      <c r="K30" s="10">
        <f t="shared" si="2"/>
        <v>-1966953.6099999999</v>
      </c>
      <c r="L30" s="11">
        <f t="shared" si="3"/>
        <v>38.547107126193971</v>
      </c>
    </row>
    <row r="31" spans="1:12" ht="31.5" customHeight="1" x14ac:dyDescent="0.25">
      <c r="A31" s="7"/>
      <c r="B31" s="7">
        <v>14040000</v>
      </c>
      <c r="C31" s="6" t="s">
        <v>25</v>
      </c>
      <c r="D31" s="8">
        <v>4100000</v>
      </c>
      <c r="E31" s="8">
        <v>4100000</v>
      </c>
      <c r="F31" s="8">
        <v>1550000</v>
      </c>
      <c r="G31" s="8">
        <v>1725155.42</v>
      </c>
      <c r="H31" s="8">
        <f t="shared" si="0"/>
        <v>175155.41999999993</v>
      </c>
      <c r="I31" s="9">
        <f t="shared" si="1"/>
        <v>111.30034967741935</v>
      </c>
      <c r="J31" s="7">
        <f>J32</f>
        <v>1456633.97</v>
      </c>
      <c r="K31" s="10">
        <f t="shared" si="2"/>
        <v>268521.44999999995</v>
      </c>
      <c r="L31" s="11">
        <f t="shared" si="3"/>
        <v>118.43438060146296</v>
      </c>
    </row>
    <row r="32" spans="1:12" ht="58.5" customHeight="1" x14ac:dyDescent="0.25">
      <c r="A32" s="7"/>
      <c r="B32" s="7">
        <v>14040200</v>
      </c>
      <c r="C32" s="6" t="s">
        <v>26</v>
      </c>
      <c r="D32" s="8">
        <v>4100000</v>
      </c>
      <c r="E32" s="8">
        <v>4100000</v>
      </c>
      <c r="F32" s="8">
        <v>1550000</v>
      </c>
      <c r="G32" s="8">
        <v>1725155.42</v>
      </c>
      <c r="H32" s="8">
        <f t="shared" si="0"/>
        <v>175155.41999999993</v>
      </c>
      <c r="I32" s="9">
        <f t="shared" si="1"/>
        <v>111.30034967741935</v>
      </c>
      <c r="J32" s="7">
        <v>1456633.97</v>
      </c>
      <c r="K32" s="10">
        <f t="shared" si="2"/>
        <v>268521.44999999995</v>
      </c>
      <c r="L32" s="11">
        <f t="shared" si="3"/>
        <v>118.43438060146296</v>
      </c>
    </row>
    <row r="33" spans="1:12" ht="28.5" customHeight="1" x14ac:dyDescent="0.25">
      <c r="A33" s="7"/>
      <c r="B33" s="7">
        <v>18000000</v>
      </c>
      <c r="C33" s="6" t="s">
        <v>27</v>
      </c>
      <c r="D33" s="8">
        <v>50546000</v>
      </c>
      <c r="E33" s="8">
        <v>50546000</v>
      </c>
      <c r="F33" s="8">
        <v>20263700</v>
      </c>
      <c r="G33" s="8">
        <v>20581661.210000001</v>
      </c>
      <c r="H33" s="8">
        <f t="shared" si="0"/>
        <v>317961.21000000089</v>
      </c>
      <c r="I33" s="9">
        <f t="shared" si="1"/>
        <v>101.56911723920115</v>
      </c>
      <c r="J33" s="7">
        <f>J34+J44+J47</f>
        <v>19725893.5</v>
      </c>
      <c r="K33" s="10">
        <f t="shared" si="2"/>
        <v>855767.71000000089</v>
      </c>
      <c r="L33" s="11">
        <f t="shared" si="3"/>
        <v>104.338296310887</v>
      </c>
    </row>
    <row r="34" spans="1:12" ht="15" x14ac:dyDescent="0.25">
      <c r="A34" s="7"/>
      <c r="B34" s="7">
        <v>18010000</v>
      </c>
      <c r="C34" s="6" t="s">
        <v>28</v>
      </c>
      <c r="D34" s="8">
        <v>19615200</v>
      </c>
      <c r="E34" s="8">
        <v>19615200</v>
      </c>
      <c r="F34" s="8">
        <v>7045500</v>
      </c>
      <c r="G34" s="8">
        <v>6701024.9500000011</v>
      </c>
      <c r="H34" s="8">
        <f t="shared" si="0"/>
        <v>-344475.04999999888</v>
      </c>
      <c r="I34" s="9">
        <f t="shared" si="1"/>
        <v>95.110708253495162</v>
      </c>
      <c r="J34" s="7">
        <f>J35+J36+J37+J38+J39+J40+J41+J42+J43</f>
        <v>7121624.3700000001</v>
      </c>
      <c r="K34" s="10">
        <f t="shared" si="2"/>
        <v>-420599.41999999899</v>
      </c>
      <c r="L34" s="11">
        <f t="shared" si="3"/>
        <v>94.094052169168265</v>
      </c>
    </row>
    <row r="35" spans="1:12" ht="33.75" customHeight="1" x14ac:dyDescent="0.25">
      <c r="A35" s="7"/>
      <c r="B35" s="7">
        <v>18010100</v>
      </c>
      <c r="C35" s="6" t="s">
        <v>29</v>
      </c>
      <c r="D35" s="8">
        <v>45000</v>
      </c>
      <c r="E35" s="8">
        <v>45000</v>
      </c>
      <c r="F35" s="8">
        <v>23000</v>
      </c>
      <c r="G35" s="8">
        <v>18493.61</v>
      </c>
      <c r="H35" s="8">
        <f t="shared" si="0"/>
        <v>-4506.3899999999994</v>
      </c>
      <c r="I35" s="9">
        <f t="shared" si="1"/>
        <v>80.407000000000011</v>
      </c>
      <c r="J35" s="7">
        <v>53952.03</v>
      </c>
      <c r="K35" s="10">
        <f t="shared" si="2"/>
        <v>-35458.42</v>
      </c>
      <c r="L35" s="11">
        <f t="shared" si="3"/>
        <v>34.277876105866639</v>
      </c>
    </row>
    <row r="36" spans="1:12" ht="32.25" customHeight="1" x14ac:dyDescent="0.25">
      <c r="A36" s="7"/>
      <c r="B36" s="7">
        <v>18010200</v>
      </c>
      <c r="C36" s="6" t="s">
        <v>30</v>
      </c>
      <c r="D36" s="8">
        <v>680400</v>
      </c>
      <c r="E36" s="8">
        <v>680400</v>
      </c>
      <c r="F36" s="8">
        <v>50000</v>
      </c>
      <c r="G36" s="8">
        <v>14322.17</v>
      </c>
      <c r="H36" s="8">
        <f t="shared" si="0"/>
        <v>-35677.83</v>
      </c>
      <c r="I36" s="9">
        <f t="shared" si="1"/>
        <v>28.64434</v>
      </c>
      <c r="J36" s="7">
        <v>121523.93</v>
      </c>
      <c r="K36" s="10">
        <f t="shared" si="2"/>
        <v>-107201.76</v>
      </c>
      <c r="L36" s="11">
        <f t="shared" si="3"/>
        <v>11.785473033994212</v>
      </c>
    </row>
    <row r="37" spans="1:12" ht="48.75" customHeight="1" x14ac:dyDescent="0.25">
      <c r="A37" s="7"/>
      <c r="B37" s="7">
        <v>18010300</v>
      </c>
      <c r="C37" s="6" t="s">
        <v>31</v>
      </c>
      <c r="D37" s="8">
        <v>1675000</v>
      </c>
      <c r="E37" s="8">
        <v>1675000</v>
      </c>
      <c r="F37" s="8">
        <v>0</v>
      </c>
      <c r="G37" s="8">
        <v>30646.02</v>
      </c>
      <c r="H37" s="8">
        <f t="shared" si="0"/>
        <v>30646.02</v>
      </c>
      <c r="I37" s="9">
        <f t="shared" si="1"/>
        <v>0</v>
      </c>
      <c r="J37" s="7">
        <v>55961.57</v>
      </c>
      <c r="K37" s="10">
        <f t="shared" si="2"/>
        <v>-25315.55</v>
      </c>
      <c r="L37" s="11">
        <f t="shared" si="3"/>
        <v>54.762616559899946</v>
      </c>
    </row>
    <row r="38" spans="1:12" ht="45" customHeight="1" x14ac:dyDescent="0.25">
      <c r="A38" s="7"/>
      <c r="B38" s="7">
        <v>18010400</v>
      </c>
      <c r="C38" s="6" t="s">
        <v>32</v>
      </c>
      <c r="D38" s="8">
        <v>1646800</v>
      </c>
      <c r="E38" s="8">
        <v>1646800</v>
      </c>
      <c r="F38" s="8">
        <v>700000</v>
      </c>
      <c r="G38" s="8">
        <v>741492.57</v>
      </c>
      <c r="H38" s="8">
        <f t="shared" si="0"/>
        <v>41492.569999999949</v>
      </c>
      <c r="I38" s="9">
        <f t="shared" si="1"/>
        <v>105.92751</v>
      </c>
      <c r="J38" s="7">
        <v>636283.74</v>
      </c>
      <c r="K38" s="10">
        <f t="shared" si="2"/>
        <v>105208.82999999996</v>
      </c>
      <c r="L38" s="11">
        <f t="shared" si="3"/>
        <v>116.53489212218435</v>
      </c>
    </row>
    <row r="39" spans="1:12" ht="13.5" customHeight="1" x14ac:dyDescent="0.25">
      <c r="A39" s="7"/>
      <c r="B39" s="7">
        <v>18010500</v>
      </c>
      <c r="C39" s="6" t="s">
        <v>33</v>
      </c>
      <c r="D39" s="8">
        <v>5710000</v>
      </c>
      <c r="E39" s="8">
        <v>5710000</v>
      </c>
      <c r="F39" s="8">
        <v>2640000</v>
      </c>
      <c r="G39" s="8">
        <v>2322689.48</v>
      </c>
      <c r="H39" s="8">
        <f t="shared" si="0"/>
        <v>-317310.52</v>
      </c>
      <c r="I39" s="9">
        <f t="shared" si="1"/>
        <v>87.98066212121212</v>
      </c>
      <c r="J39" s="7">
        <v>2554623.96</v>
      </c>
      <c r="K39" s="10">
        <f t="shared" si="2"/>
        <v>-231934.47999999998</v>
      </c>
      <c r="L39" s="11">
        <f t="shared" si="3"/>
        <v>90.92099331911065</v>
      </c>
    </row>
    <row r="40" spans="1:12" ht="12.75" customHeight="1" x14ac:dyDescent="0.25">
      <c r="A40" s="7"/>
      <c r="B40" s="7">
        <v>18010600</v>
      </c>
      <c r="C40" s="6" t="s">
        <v>34</v>
      </c>
      <c r="D40" s="8">
        <v>7673000</v>
      </c>
      <c r="E40" s="8">
        <v>7673000</v>
      </c>
      <c r="F40" s="8">
        <v>3100000</v>
      </c>
      <c r="G40" s="8">
        <v>3149912.37</v>
      </c>
      <c r="H40" s="8">
        <f t="shared" si="0"/>
        <v>49912.370000000112</v>
      </c>
      <c r="I40" s="9">
        <f t="shared" si="1"/>
        <v>101.61007645161291</v>
      </c>
      <c r="J40" s="7">
        <v>3087002.44</v>
      </c>
      <c r="K40" s="10">
        <f t="shared" si="2"/>
        <v>62909.930000000168</v>
      </c>
      <c r="L40" s="11">
        <f t="shared" si="3"/>
        <v>102.03789699628484</v>
      </c>
    </row>
    <row r="41" spans="1:12" ht="13.5" customHeight="1" x14ac:dyDescent="0.25">
      <c r="A41" s="7"/>
      <c r="B41" s="7">
        <v>18010700</v>
      </c>
      <c r="C41" s="6" t="s">
        <v>35</v>
      </c>
      <c r="D41" s="8">
        <v>866000</v>
      </c>
      <c r="E41" s="8">
        <v>866000</v>
      </c>
      <c r="F41" s="8">
        <v>60000</v>
      </c>
      <c r="G41" s="8">
        <v>60970.83</v>
      </c>
      <c r="H41" s="8">
        <f t="shared" ref="H41:H72" si="4">G41-F41</f>
        <v>970.83000000000175</v>
      </c>
      <c r="I41" s="9">
        <f t="shared" ref="I41:I72" si="5">IF(F41=0,0,G41/F41*100)</f>
        <v>101.61805</v>
      </c>
      <c r="J41" s="7">
        <v>71506.210000000006</v>
      </c>
      <c r="K41" s="10">
        <f t="shared" si="2"/>
        <v>-10535.380000000005</v>
      </c>
      <c r="L41" s="11">
        <f t="shared" si="3"/>
        <v>85.266482449566254</v>
      </c>
    </row>
    <row r="42" spans="1:12" ht="15.75" customHeight="1" x14ac:dyDescent="0.25">
      <c r="A42" s="7"/>
      <c r="B42" s="7">
        <v>18010900</v>
      </c>
      <c r="C42" s="6" t="s">
        <v>36</v>
      </c>
      <c r="D42" s="8">
        <v>1244000</v>
      </c>
      <c r="E42" s="8">
        <v>1244000</v>
      </c>
      <c r="F42" s="8">
        <v>435000</v>
      </c>
      <c r="G42" s="8">
        <v>331247.90000000002</v>
      </c>
      <c r="H42" s="8">
        <f t="shared" si="4"/>
        <v>-103752.09999999998</v>
      </c>
      <c r="I42" s="9">
        <f t="shared" si="5"/>
        <v>76.148942528735645</v>
      </c>
      <c r="J42" s="7">
        <v>482437.15</v>
      </c>
      <c r="K42" s="10">
        <f t="shared" si="2"/>
        <v>-151189.25</v>
      </c>
      <c r="L42" s="11">
        <f t="shared" si="3"/>
        <v>68.661358272264067</v>
      </c>
    </row>
    <row r="43" spans="1:12" ht="13.5" customHeight="1" x14ac:dyDescent="0.25">
      <c r="A43" s="7"/>
      <c r="B43" s="7">
        <v>18011100</v>
      </c>
      <c r="C43" s="6" t="s">
        <v>37</v>
      </c>
      <c r="D43" s="8">
        <v>75000</v>
      </c>
      <c r="E43" s="8">
        <v>75000</v>
      </c>
      <c r="F43" s="8">
        <v>37500</v>
      </c>
      <c r="G43" s="8">
        <v>31250</v>
      </c>
      <c r="H43" s="8">
        <f t="shared" si="4"/>
        <v>-6250</v>
      </c>
      <c r="I43" s="9">
        <f t="shared" si="5"/>
        <v>83.333333333333343</v>
      </c>
      <c r="J43" s="7">
        <v>58333.34</v>
      </c>
      <c r="K43" s="10">
        <f t="shared" si="2"/>
        <v>-27083.339999999997</v>
      </c>
      <c r="L43" s="11">
        <f t="shared" si="3"/>
        <v>53.5714224489803</v>
      </c>
    </row>
    <row r="44" spans="1:12" ht="15" x14ac:dyDescent="0.25">
      <c r="A44" s="7"/>
      <c r="B44" s="7">
        <v>18030000</v>
      </c>
      <c r="C44" s="6" t="s">
        <v>38</v>
      </c>
      <c r="D44" s="8">
        <v>73800</v>
      </c>
      <c r="E44" s="8">
        <v>73800</v>
      </c>
      <c r="F44" s="8">
        <v>28200</v>
      </c>
      <c r="G44" s="8">
        <v>49895</v>
      </c>
      <c r="H44" s="8">
        <f t="shared" si="4"/>
        <v>21695</v>
      </c>
      <c r="I44" s="9">
        <f t="shared" si="5"/>
        <v>176.93262411347516</v>
      </c>
      <c r="J44" s="7">
        <f>J45+J46</f>
        <v>26176.780000000002</v>
      </c>
      <c r="K44" s="10">
        <f t="shared" si="2"/>
        <v>23718.219999999998</v>
      </c>
      <c r="L44" s="11">
        <f t="shared" si="3"/>
        <v>190.60785933182001</v>
      </c>
    </row>
    <row r="45" spans="1:12" ht="14.25" customHeight="1" x14ac:dyDescent="0.25">
      <c r="A45" s="7"/>
      <c r="B45" s="7">
        <v>18030100</v>
      </c>
      <c r="C45" s="6" t="s">
        <v>39</v>
      </c>
      <c r="D45" s="8">
        <v>1600</v>
      </c>
      <c r="E45" s="8">
        <v>1600</v>
      </c>
      <c r="F45" s="8">
        <v>500</v>
      </c>
      <c r="G45" s="8">
        <v>0</v>
      </c>
      <c r="H45" s="8">
        <f t="shared" si="4"/>
        <v>-500</v>
      </c>
      <c r="I45" s="9">
        <f t="shared" si="5"/>
        <v>0</v>
      </c>
      <c r="J45" s="7">
        <v>661.22</v>
      </c>
      <c r="K45" s="10">
        <f t="shared" si="2"/>
        <v>-661.22</v>
      </c>
      <c r="L45" s="11">
        <f t="shared" si="3"/>
        <v>0</v>
      </c>
    </row>
    <row r="46" spans="1:12" ht="14.25" customHeight="1" x14ac:dyDescent="0.25">
      <c r="A46" s="7"/>
      <c r="B46" s="7">
        <v>18030200</v>
      </c>
      <c r="C46" s="6" t="s">
        <v>40</v>
      </c>
      <c r="D46" s="8">
        <v>72200</v>
      </c>
      <c r="E46" s="8">
        <v>72200</v>
      </c>
      <c r="F46" s="8">
        <v>27700</v>
      </c>
      <c r="G46" s="8">
        <v>49895</v>
      </c>
      <c r="H46" s="8">
        <f t="shared" si="4"/>
        <v>22195</v>
      </c>
      <c r="I46" s="9">
        <f t="shared" si="5"/>
        <v>180.12635379061373</v>
      </c>
      <c r="J46" s="7">
        <v>25515.56</v>
      </c>
      <c r="K46" s="10">
        <f t="shared" si="2"/>
        <v>24379.439999999999</v>
      </c>
      <c r="L46" s="11">
        <f t="shared" si="3"/>
        <v>195.54734444393929</v>
      </c>
    </row>
    <row r="47" spans="1:12" ht="15" x14ac:dyDescent="0.25">
      <c r="A47" s="7"/>
      <c r="B47" s="7">
        <v>18050000</v>
      </c>
      <c r="C47" s="6" t="s">
        <v>41</v>
      </c>
      <c r="D47" s="8">
        <v>30857000</v>
      </c>
      <c r="E47" s="8">
        <v>30857000</v>
      </c>
      <c r="F47" s="8">
        <v>13190000</v>
      </c>
      <c r="G47" s="8">
        <v>13830741.26</v>
      </c>
      <c r="H47" s="8">
        <f t="shared" si="4"/>
        <v>640741.25999999978</v>
      </c>
      <c r="I47" s="9">
        <f t="shared" si="5"/>
        <v>104.85778059135708</v>
      </c>
      <c r="J47" s="7">
        <f>J48+J49+J50</f>
        <v>12578092.350000001</v>
      </c>
      <c r="K47" s="10">
        <f t="shared" si="2"/>
        <v>1252648.9099999983</v>
      </c>
      <c r="L47" s="11">
        <f t="shared" si="3"/>
        <v>109.95897370716949</v>
      </c>
    </row>
    <row r="48" spans="1:12" ht="15.75" customHeight="1" x14ac:dyDescent="0.25">
      <c r="A48" s="7"/>
      <c r="B48" s="7">
        <v>18050300</v>
      </c>
      <c r="C48" s="6" t="s">
        <v>42</v>
      </c>
      <c r="D48" s="8">
        <v>1966000</v>
      </c>
      <c r="E48" s="8">
        <v>1966000</v>
      </c>
      <c r="F48" s="8">
        <v>1010000</v>
      </c>
      <c r="G48" s="8">
        <v>767882.43</v>
      </c>
      <c r="H48" s="8">
        <f t="shared" si="4"/>
        <v>-242117.56999999995</v>
      </c>
      <c r="I48" s="9">
        <f t="shared" si="5"/>
        <v>76.027963366336635</v>
      </c>
      <c r="J48" s="7">
        <v>804937.26</v>
      </c>
      <c r="K48" s="10">
        <f t="shared" si="2"/>
        <v>-37054.829999999958</v>
      </c>
      <c r="L48" s="11">
        <f t="shared" si="3"/>
        <v>95.396556745304608</v>
      </c>
    </row>
    <row r="49" spans="1:12" ht="15" customHeight="1" x14ac:dyDescent="0.25">
      <c r="A49" s="7"/>
      <c r="B49" s="7">
        <v>18050400</v>
      </c>
      <c r="C49" s="6" t="s">
        <v>43</v>
      </c>
      <c r="D49" s="8">
        <v>25941000</v>
      </c>
      <c r="E49" s="8">
        <v>25941000</v>
      </c>
      <c r="F49" s="8">
        <v>11000000</v>
      </c>
      <c r="G49" s="8">
        <v>12097944.49</v>
      </c>
      <c r="H49" s="8">
        <f t="shared" si="4"/>
        <v>1097944.4900000002</v>
      </c>
      <c r="I49" s="9">
        <f t="shared" si="5"/>
        <v>109.98131354545455</v>
      </c>
      <c r="J49" s="7">
        <v>10700089.460000001</v>
      </c>
      <c r="K49" s="10">
        <f t="shared" si="2"/>
        <v>1397855.0299999993</v>
      </c>
      <c r="L49" s="11">
        <f t="shared" si="3"/>
        <v>113.06395647649099</v>
      </c>
    </row>
    <row r="50" spans="1:12" ht="44.25" customHeight="1" x14ac:dyDescent="0.25">
      <c r="A50" s="7"/>
      <c r="B50" s="7">
        <v>18050500</v>
      </c>
      <c r="C50" s="6" t="s">
        <v>44</v>
      </c>
      <c r="D50" s="8">
        <v>2950000</v>
      </c>
      <c r="E50" s="8">
        <v>2950000</v>
      </c>
      <c r="F50" s="8">
        <v>1180000</v>
      </c>
      <c r="G50" s="8">
        <v>964914.34</v>
      </c>
      <c r="H50" s="8">
        <f t="shared" si="4"/>
        <v>-215085.66000000003</v>
      </c>
      <c r="I50" s="9">
        <f t="shared" si="5"/>
        <v>81.77240169491526</v>
      </c>
      <c r="J50" s="7">
        <v>1073065.6299999999</v>
      </c>
      <c r="K50" s="10">
        <f t="shared" si="2"/>
        <v>-108151.28999999992</v>
      </c>
      <c r="L50" s="11">
        <f t="shared" si="3"/>
        <v>89.921279092687001</v>
      </c>
    </row>
    <row r="51" spans="1:12" ht="13.5" customHeight="1" x14ac:dyDescent="0.25">
      <c r="A51" s="7"/>
      <c r="B51" s="7">
        <v>20000000</v>
      </c>
      <c r="C51" s="6" t="s">
        <v>45</v>
      </c>
      <c r="D51" s="8">
        <v>2648900</v>
      </c>
      <c r="E51" s="8">
        <v>2648900</v>
      </c>
      <c r="F51" s="8">
        <v>948400</v>
      </c>
      <c r="G51" s="8">
        <v>1325698.6400000001</v>
      </c>
      <c r="H51" s="8">
        <f t="shared" si="4"/>
        <v>377298.64000000013</v>
      </c>
      <c r="I51" s="9">
        <f t="shared" si="5"/>
        <v>139.78264867144665</v>
      </c>
      <c r="J51" s="7">
        <f>J52+J56+J67</f>
        <v>881692.74</v>
      </c>
      <c r="K51" s="10">
        <f t="shared" si="2"/>
        <v>444005.90000000014</v>
      </c>
      <c r="L51" s="11">
        <f t="shared" si="3"/>
        <v>150.35834819281831</v>
      </c>
    </row>
    <row r="52" spans="1:12" ht="15" customHeight="1" x14ac:dyDescent="0.25">
      <c r="A52" s="7"/>
      <c r="B52" s="7">
        <v>21000000</v>
      </c>
      <c r="C52" s="6" t="s">
        <v>46</v>
      </c>
      <c r="D52" s="8">
        <v>59000</v>
      </c>
      <c r="E52" s="8">
        <v>59000</v>
      </c>
      <c r="F52" s="8">
        <v>17000</v>
      </c>
      <c r="G52" s="8">
        <v>8840</v>
      </c>
      <c r="H52" s="8">
        <f t="shared" si="4"/>
        <v>-8160</v>
      </c>
      <c r="I52" s="9">
        <f t="shared" si="5"/>
        <v>52</v>
      </c>
      <c r="J52" s="7">
        <f>J53</f>
        <v>54625.15</v>
      </c>
      <c r="K52" s="10">
        <f t="shared" si="2"/>
        <v>-45785.15</v>
      </c>
      <c r="L52" s="11">
        <f t="shared" si="3"/>
        <v>16.183021923051928</v>
      </c>
    </row>
    <row r="53" spans="1:12" ht="15" x14ac:dyDescent="0.25">
      <c r="A53" s="7"/>
      <c r="B53" s="7">
        <v>21080000</v>
      </c>
      <c r="C53" s="6" t="s">
        <v>47</v>
      </c>
      <c r="D53" s="8">
        <v>59000</v>
      </c>
      <c r="E53" s="8">
        <v>59000</v>
      </c>
      <c r="F53" s="8">
        <v>17000</v>
      </c>
      <c r="G53" s="8">
        <v>8840</v>
      </c>
      <c r="H53" s="8">
        <f t="shared" si="4"/>
        <v>-8160</v>
      </c>
      <c r="I53" s="9">
        <f t="shared" si="5"/>
        <v>52</v>
      </c>
      <c r="J53" s="7">
        <f>J54+J55</f>
        <v>54625.15</v>
      </c>
      <c r="K53" s="10">
        <f t="shared" si="2"/>
        <v>-45785.15</v>
      </c>
      <c r="L53" s="11">
        <f t="shared" si="3"/>
        <v>16.183021923051928</v>
      </c>
    </row>
    <row r="54" spans="1:12" ht="14.25" customHeight="1" x14ac:dyDescent="0.25">
      <c r="A54" s="7"/>
      <c r="B54" s="7">
        <v>21081100</v>
      </c>
      <c r="C54" s="6" t="s">
        <v>48</v>
      </c>
      <c r="D54" s="8">
        <v>8000</v>
      </c>
      <c r="E54" s="8">
        <v>8000</v>
      </c>
      <c r="F54" s="8">
        <v>0</v>
      </c>
      <c r="G54" s="8">
        <v>8840</v>
      </c>
      <c r="H54" s="8">
        <f t="shared" si="4"/>
        <v>8840</v>
      </c>
      <c r="I54" s="9">
        <f t="shared" si="5"/>
        <v>0</v>
      </c>
      <c r="J54" s="7">
        <v>44625.15</v>
      </c>
      <c r="K54" s="10">
        <f t="shared" si="2"/>
        <v>-35785.15</v>
      </c>
      <c r="L54" s="11">
        <f t="shared" si="3"/>
        <v>19.809457223112975</v>
      </c>
    </row>
    <row r="55" spans="1:12" ht="42.75" customHeight="1" x14ac:dyDescent="0.25">
      <c r="A55" s="7"/>
      <c r="B55" s="7">
        <v>21081500</v>
      </c>
      <c r="C55" s="6" t="s">
        <v>49</v>
      </c>
      <c r="D55" s="8">
        <v>51000</v>
      </c>
      <c r="E55" s="8">
        <v>51000</v>
      </c>
      <c r="F55" s="8">
        <v>17000</v>
      </c>
      <c r="G55" s="8">
        <v>0</v>
      </c>
      <c r="H55" s="8">
        <f t="shared" si="4"/>
        <v>-17000</v>
      </c>
      <c r="I55" s="9">
        <f t="shared" si="5"/>
        <v>0</v>
      </c>
      <c r="J55" s="7">
        <v>10000</v>
      </c>
      <c r="K55" s="10">
        <f t="shared" si="2"/>
        <v>-10000</v>
      </c>
      <c r="L55" s="11">
        <f t="shared" si="3"/>
        <v>0</v>
      </c>
    </row>
    <row r="56" spans="1:12" ht="15" customHeight="1" x14ac:dyDescent="0.25">
      <c r="A56" s="7"/>
      <c r="B56" s="7">
        <v>22000000</v>
      </c>
      <c r="C56" s="6" t="s">
        <v>50</v>
      </c>
      <c r="D56" s="8">
        <v>2439900</v>
      </c>
      <c r="E56" s="8">
        <v>2439900</v>
      </c>
      <c r="F56" s="8">
        <v>869400</v>
      </c>
      <c r="G56" s="8">
        <v>1212879.1700000002</v>
      </c>
      <c r="H56" s="8">
        <f t="shared" si="4"/>
        <v>343479.17000000016</v>
      </c>
      <c r="I56" s="9">
        <f t="shared" si="5"/>
        <v>139.50761099608928</v>
      </c>
      <c r="J56" s="7">
        <f>J57+J61+J63+J66</f>
        <v>757974.87</v>
      </c>
      <c r="K56" s="10">
        <f t="shared" si="2"/>
        <v>454904.30000000016</v>
      </c>
      <c r="L56" s="11">
        <f t="shared" si="3"/>
        <v>160.01574959866417</v>
      </c>
    </row>
    <row r="57" spans="1:12" ht="15" customHeight="1" x14ac:dyDescent="0.25">
      <c r="A57" s="7"/>
      <c r="B57" s="7">
        <v>22010000</v>
      </c>
      <c r="C57" s="6" t="s">
        <v>51</v>
      </c>
      <c r="D57" s="8">
        <v>2289500</v>
      </c>
      <c r="E57" s="8">
        <v>2289500</v>
      </c>
      <c r="F57" s="8">
        <v>812700</v>
      </c>
      <c r="G57" s="8">
        <v>1159656</v>
      </c>
      <c r="H57" s="8">
        <f t="shared" si="4"/>
        <v>346956</v>
      </c>
      <c r="I57" s="9">
        <f t="shared" si="5"/>
        <v>142.69176818014026</v>
      </c>
      <c r="J57" s="7">
        <f>J58+J59+J60</f>
        <v>708586.04</v>
      </c>
      <c r="K57" s="10">
        <f t="shared" si="2"/>
        <v>451069.95999999996</v>
      </c>
      <c r="L57" s="11">
        <f t="shared" si="3"/>
        <v>163.65775425098693</v>
      </c>
    </row>
    <row r="58" spans="1:12" ht="29.25" customHeight="1" x14ac:dyDescent="0.25">
      <c r="A58" s="7"/>
      <c r="B58" s="7">
        <v>22010300</v>
      </c>
      <c r="C58" s="6" t="s">
        <v>52</v>
      </c>
      <c r="D58" s="8">
        <v>107700</v>
      </c>
      <c r="E58" s="8">
        <v>107700</v>
      </c>
      <c r="F58" s="8">
        <v>37700</v>
      </c>
      <c r="G58" s="8">
        <v>21778.92</v>
      </c>
      <c r="H58" s="8">
        <f t="shared" si="4"/>
        <v>-15921.080000000002</v>
      </c>
      <c r="I58" s="9">
        <f t="shared" si="5"/>
        <v>57.76901856763925</v>
      </c>
      <c r="J58" s="7">
        <v>53391.22</v>
      </c>
      <c r="K58" s="10">
        <f t="shared" si="2"/>
        <v>-31612.300000000003</v>
      </c>
      <c r="L58" s="11">
        <f t="shared" si="3"/>
        <v>40.791201249943335</v>
      </c>
    </row>
    <row r="59" spans="1:12" ht="14.25" customHeight="1" x14ac:dyDescent="0.25">
      <c r="A59" s="7"/>
      <c r="B59" s="7">
        <v>22012500</v>
      </c>
      <c r="C59" s="6" t="s">
        <v>53</v>
      </c>
      <c r="D59" s="8">
        <v>1552800</v>
      </c>
      <c r="E59" s="8">
        <v>1552800</v>
      </c>
      <c r="F59" s="8">
        <v>560000</v>
      </c>
      <c r="G59" s="8">
        <v>1031302.98</v>
      </c>
      <c r="H59" s="8">
        <f t="shared" si="4"/>
        <v>471302.98</v>
      </c>
      <c r="I59" s="9">
        <f t="shared" si="5"/>
        <v>184.16124642857145</v>
      </c>
      <c r="J59" s="7">
        <v>462958.82</v>
      </c>
      <c r="K59" s="10">
        <f t="shared" si="2"/>
        <v>568344.15999999992</v>
      </c>
      <c r="L59" s="11">
        <f t="shared" si="3"/>
        <v>222.76343714544632</v>
      </c>
    </row>
    <row r="60" spans="1:12" ht="33" customHeight="1" x14ac:dyDescent="0.25">
      <c r="A60" s="7"/>
      <c r="B60" s="7">
        <v>22012600</v>
      </c>
      <c r="C60" s="6" t="s">
        <v>54</v>
      </c>
      <c r="D60" s="8">
        <v>629000</v>
      </c>
      <c r="E60" s="8">
        <v>629000</v>
      </c>
      <c r="F60" s="8">
        <v>215000</v>
      </c>
      <c r="G60" s="8">
        <v>106574.1</v>
      </c>
      <c r="H60" s="8">
        <f t="shared" si="4"/>
        <v>-108425.9</v>
      </c>
      <c r="I60" s="9">
        <f t="shared" si="5"/>
        <v>49.569348837209304</v>
      </c>
      <c r="J60" s="7">
        <v>192236</v>
      </c>
      <c r="K60" s="10">
        <f t="shared" si="2"/>
        <v>-85661.9</v>
      </c>
      <c r="L60" s="11">
        <f t="shared" si="3"/>
        <v>55.439199733660715</v>
      </c>
    </row>
    <row r="61" spans="1:12" ht="27.75" customHeight="1" x14ac:dyDescent="0.25">
      <c r="A61" s="7"/>
      <c r="B61" s="7">
        <v>22080000</v>
      </c>
      <c r="C61" s="6" t="s">
        <v>55</v>
      </c>
      <c r="D61" s="8">
        <v>92400</v>
      </c>
      <c r="E61" s="8">
        <v>92400</v>
      </c>
      <c r="F61" s="8">
        <v>38500</v>
      </c>
      <c r="G61" s="8">
        <v>42064.6</v>
      </c>
      <c r="H61" s="8">
        <f t="shared" si="4"/>
        <v>3564.5999999999985</v>
      </c>
      <c r="I61" s="9">
        <f t="shared" si="5"/>
        <v>109.2587012987013</v>
      </c>
      <c r="J61" s="7">
        <f>J62</f>
        <v>33804.5</v>
      </c>
      <c r="K61" s="10">
        <f t="shared" si="2"/>
        <v>8260.0999999999985</v>
      </c>
      <c r="L61" s="11">
        <f t="shared" si="3"/>
        <v>124.43491251164784</v>
      </c>
    </row>
    <row r="62" spans="1:12" ht="32.25" customHeight="1" x14ac:dyDescent="0.25">
      <c r="A62" s="7"/>
      <c r="B62" s="7">
        <v>22080400</v>
      </c>
      <c r="C62" s="6" t="s">
        <v>56</v>
      </c>
      <c r="D62" s="8">
        <v>92400</v>
      </c>
      <c r="E62" s="8">
        <v>92400</v>
      </c>
      <c r="F62" s="8">
        <v>38500</v>
      </c>
      <c r="G62" s="8">
        <v>42064.6</v>
      </c>
      <c r="H62" s="8">
        <f t="shared" si="4"/>
        <v>3564.5999999999985</v>
      </c>
      <c r="I62" s="9">
        <f t="shared" si="5"/>
        <v>109.2587012987013</v>
      </c>
      <c r="J62" s="7">
        <v>33804.5</v>
      </c>
      <c r="K62" s="10">
        <f t="shared" si="2"/>
        <v>8260.0999999999985</v>
      </c>
      <c r="L62" s="11">
        <f t="shared" si="3"/>
        <v>124.43491251164784</v>
      </c>
    </row>
    <row r="63" spans="1:12" ht="15" x14ac:dyDescent="0.25">
      <c r="A63" s="7"/>
      <c r="B63" s="7">
        <v>22090000</v>
      </c>
      <c r="C63" s="6" t="s">
        <v>57</v>
      </c>
      <c r="D63" s="8">
        <v>58000</v>
      </c>
      <c r="E63" s="8">
        <v>58000</v>
      </c>
      <c r="F63" s="8">
        <v>18200</v>
      </c>
      <c r="G63" s="8">
        <v>11158.57</v>
      </c>
      <c r="H63" s="8">
        <f t="shared" si="4"/>
        <v>-7041.43</v>
      </c>
      <c r="I63" s="9">
        <f t="shared" si="5"/>
        <v>61.310824175824173</v>
      </c>
      <c r="J63" s="7">
        <f>J64+J65</f>
        <v>12574.33</v>
      </c>
      <c r="K63" s="10">
        <f t="shared" si="2"/>
        <v>-1415.7600000000002</v>
      </c>
      <c r="L63" s="11">
        <f t="shared" si="3"/>
        <v>88.740871283002747</v>
      </c>
    </row>
    <row r="64" spans="1:12" ht="29.25" customHeight="1" x14ac:dyDescent="0.25">
      <c r="A64" s="7"/>
      <c r="B64" s="7">
        <v>22090100</v>
      </c>
      <c r="C64" s="6" t="s">
        <v>58</v>
      </c>
      <c r="D64" s="8">
        <v>50000</v>
      </c>
      <c r="E64" s="8">
        <v>50000</v>
      </c>
      <c r="F64" s="8">
        <v>15000</v>
      </c>
      <c r="G64" s="8">
        <v>8149.57</v>
      </c>
      <c r="H64" s="8">
        <f t="shared" si="4"/>
        <v>-6850.43</v>
      </c>
      <c r="I64" s="9">
        <f t="shared" si="5"/>
        <v>54.330466666666666</v>
      </c>
      <c r="J64" s="7">
        <v>9429.33</v>
      </c>
      <c r="K64" s="10">
        <f t="shared" si="2"/>
        <v>-1279.7600000000002</v>
      </c>
      <c r="L64" s="11">
        <f t="shared" si="3"/>
        <v>86.427879817548018</v>
      </c>
    </row>
    <row r="65" spans="1:12" ht="28.5" customHeight="1" x14ac:dyDescent="0.25">
      <c r="A65" s="7"/>
      <c r="B65" s="7">
        <v>22090400</v>
      </c>
      <c r="C65" s="6" t="s">
        <v>59</v>
      </c>
      <c r="D65" s="8">
        <v>8000</v>
      </c>
      <c r="E65" s="8">
        <v>8000</v>
      </c>
      <c r="F65" s="8">
        <v>3200</v>
      </c>
      <c r="G65" s="8">
        <v>3009</v>
      </c>
      <c r="H65" s="8">
        <f t="shared" si="4"/>
        <v>-191</v>
      </c>
      <c r="I65" s="9">
        <f t="shared" si="5"/>
        <v>94.03125</v>
      </c>
      <c r="J65" s="7">
        <v>3145</v>
      </c>
      <c r="K65" s="10">
        <f t="shared" si="2"/>
        <v>-136</v>
      </c>
      <c r="L65" s="11">
        <f t="shared" si="3"/>
        <v>95.675675675675677</v>
      </c>
    </row>
    <row r="66" spans="1:12" ht="13.5" customHeight="1" x14ac:dyDescent="0.25">
      <c r="A66" s="7"/>
      <c r="B66" s="7">
        <v>22130000</v>
      </c>
      <c r="C66" s="6" t="s">
        <v>77</v>
      </c>
      <c r="D66" s="8">
        <v>0</v>
      </c>
      <c r="E66" s="8">
        <v>0</v>
      </c>
      <c r="F66" s="8">
        <v>0</v>
      </c>
      <c r="G66" s="8">
        <v>0</v>
      </c>
      <c r="H66" s="8">
        <f t="shared" si="4"/>
        <v>0</v>
      </c>
      <c r="I66" s="9">
        <f t="shared" si="5"/>
        <v>0</v>
      </c>
      <c r="J66" s="7">
        <v>3010</v>
      </c>
      <c r="K66" s="10">
        <f t="shared" si="2"/>
        <v>-3010</v>
      </c>
      <c r="L66" s="11">
        <f t="shared" si="3"/>
        <v>0</v>
      </c>
    </row>
    <row r="67" spans="1:12" ht="14.25" customHeight="1" x14ac:dyDescent="0.25">
      <c r="A67" s="7"/>
      <c r="B67" s="7">
        <v>24000000</v>
      </c>
      <c r="C67" s="6" t="s">
        <v>60</v>
      </c>
      <c r="D67" s="8">
        <v>150000</v>
      </c>
      <c r="E67" s="8">
        <v>150000</v>
      </c>
      <c r="F67" s="8">
        <v>62000</v>
      </c>
      <c r="G67" s="8">
        <v>103979.47</v>
      </c>
      <c r="H67" s="8">
        <f t="shared" si="4"/>
        <v>41979.47</v>
      </c>
      <c r="I67" s="9">
        <f t="shared" si="5"/>
        <v>167.70882258064518</v>
      </c>
      <c r="J67" s="7">
        <f>J68</f>
        <v>69092.72</v>
      </c>
      <c r="K67" s="10">
        <f t="shared" si="2"/>
        <v>34886.75</v>
      </c>
      <c r="L67" s="11">
        <f t="shared" si="3"/>
        <v>150.49265682404746</v>
      </c>
    </row>
    <row r="68" spans="1:12" ht="15" x14ac:dyDescent="0.25">
      <c r="A68" s="7"/>
      <c r="B68" s="7">
        <v>24060000</v>
      </c>
      <c r="C68" s="6" t="s">
        <v>47</v>
      </c>
      <c r="D68" s="8">
        <v>150000</v>
      </c>
      <c r="E68" s="8">
        <v>150000</v>
      </c>
      <c r="F68" s="8">
        <v>62000</v>
      </c>
      <c r="G68" s="8">
        <v>103979.47</v>
      </c>
      <c r="H68" s="8">
        <f t="shared" si="4"/>
        <v>41979.47</v>
      </c>
      <c r="I68" s="9">
        <f t="shared" si="5"/>
        <v>167.70882258064518</v>
      </c>
      <c r="J68" s="7">
        <f>J69</f>
        <v>69092.72</v>
      </c>
      <c r="K68" s="10">
        <f t="shared" si="2"/>
        <v>34886.75</v>
      </c>
      <c r="L68" s="11">
        <f t="shared" si="3"/>
        <v>150.49265682404746</v>
      </c>
    </row>
    <row r="69" spans="1:12" ht="15" x14ac:dyDescent="0.25">
      <c r="A69" s="7"/>
      <c r="B69" s="7">
        <v>24060300</v>
      </c>
      <c r="C69" s="6" t="s">
        <v>47</v>
      </c>
      <c r="D69" s="8">
        <v>150000</v>
      </c>
      <c r="E69" s="8">
        <v>150000</v>
      </c>
      <c r="F69" s="8">
        <v>62000</v>
      </c>
      <c r="G69" s="8">
        <v>103979.47</v>
      </c>
      <c r="H69" s="8">
        <f t="shared" si="4"/>
        <v>41979.47</v>
      </c>
      <c r="I69" s="9">
        <f t="shared" si="5"/>
        <v>167.70882258064518</v>
      </c>
      <c r="J69" s="7">
        <v>69092.72</v>
      </c>
      <c r="K69" s="10">
        <f t="shared" si="2"/>
        <v>34886.75</v>
      </c>
      <c r="L69" s="11">
        <f t="shared" si="3"/>
        <v>150.49265682404746</v>
      </c>
    </row>
    <row r="70" spans="1:12" ht="15" x14ac:dyDescent="0.25">
      <c r="A70" s="7"/>
      <c r="B70" s="7">
        <v>40000000</v>
      </c>
      <c r="C70" s="6" t="s">
        <v>61</v>
      </c>
      <c r="D70" s="8">
        <v>127762530</v>
      </c>
      <c r="E70" s="8">
        <v>115291630</v>
      </c>
      <c r="F70" s="8">
        <v>51883520</v>
      </c>
      <c r="G70" s="8">
        <v>51607275</v>
      </c>
      <c r="H70" s="8">
        <f t="shared" si="4"/>
        <v>-276245</v>
      </c>
      <c r="I70" s="9">
        <f t="shared" si="5"/>
        <v>99.467566965387078</v>
      </c>
      <c r="J70" s="7">
        <f>J71</f>
        <v>50275190.25</v>
      </c>
      <c r="K70" s="10">
        <f t="shared" si="2"/>
        <v>1332084.75</v>
      </c>
      <c r="L70" s="11">
        <f t="shared" si="3"/>
        <v>102.64958669151929</v>
      </c>
    </row>
    <row r="71" spans="1:12" ht="13.5" customHeight="1" x14ac:dyDescent="0.25">
      <c r="A71" s="7"/>
      <c r="B71" s="7">
        <v>41000000</v>
      </c>
      <c r="C71" s="6" t="s">
        <v>62</v>
      </c>
      <c r="D71" s="8">
        <v>127762530</v>
      </c>
      <c r="E71" s="8">
        <v>115291630</v>
      </c>
      <c r="F71" s="8">
        <v>51883520</v>
      </c>
      <c r="G71" s="8">
        <v>51607275</v>
      </c>
      <c r="H71" s="8">
        <f t="shared" si="4"/>
        <v>-276245</v>
      </c>
      <c r="I71" s="9">
        <f t="shared" si="5"/>
        <v>99.467566965387078</v>
      </c>
      <c r="J71" s="7">
        <f>J72+J74+J76</f>
        <v>50275190.25</v>
      </c>
      <c r="K71" s="10">
        <f t="shared" si="2"/>
        <v>1332084.75</v>
      </c>
      <c r="L71" s="11">
        <f t="shared" si="3"/>
        <v>102.64958669151929</v>
      </c>
    </row>
    <row r="72" spans="1:12" ht="15" customHeight="1" x14ac:dyDescent="0.25">
      <c r="A72" s="7"/>
      <c r="B72" s="7">
        <v>41030000</v>
      </c>
      <c r="C72" s="6" t="s">
        <v>63</v>
      </c>
      <c r="D72" s="8">
        <v>125193200</v>
      </c>
      <c r="E72" s="8">
        <v>112673900</v>
      </c>
      <c r="F72" s="8">
        <v>50703300</v>
      </c>
      <c r="G72" s="8">
        <v>50703300</v>
      </c>
      <c r="H72" s="8">
        <f t="shared" si="4"/>
        <v>0</v>
      </c>
      <c r="I72" s="9">
        <f t="shared" si="5"/>
        <v>100</v>
      </c>
      <c r="J72" s="7">
        <f>J73</f>
        <v>47669600</v>
      </c>
      <c r="K72" s="10">
        <f t="shared" si="2"/>
        <v>3033700</v>
      </c>
      <c r="L72" s="11">
        <f t="shared" si="3"/>
        <v>106.36401396277712</v>
      </c>
    </row>
    <row r="73" spans="1:12" ht="14.25" customHeight="1" x14ac:dyDescent="0.25">
      <c r="A73" s="7"/>
      <c r="B73" s="7">
        <v>41033900</v>
      </c>
      <c r="C73" s="6" t="s">
        <v>64</v>
      </c>
      <c r="D73" s="8">
        <v>125193200</v>
      </c>
      <c r="E73" s="8">
        <v>112673900</v>
      </c>
      <c r="F73" s="8">
        <v>50703300</v>
      </c>
      <c r="G73" s="8">
        <v>50703300</v>
      </c>
      <c r="H73" s="8">
        <f t="shared" ref="H73:H82" si="6">G73-F73</f>
        <v>0</v>
      </c>
      <c r="I73" s="9">
        <f t="shared" ref="I73:I82" si="7">IF(F73=0,0,G73/F73*100)</f>
        <v>100</v>
      </c>
      <c r="J73" s="7">
        <v>47669600</v>
      </c>
      <c r="K73" s="10">
        <f t="shared" si="2"/>
        <v>3033700</v>
      </c>
      <c r="L73" s="11">
        <f t="shared" si="3"/>
        <v>106.36401396277712</v>
      </c>
    </row>
    <row r="74" spans="1:12" ht="13.5" customHeight="1" x14ac:dyDescent="0.25">
      <c r="A74" s="7"/>
      <c r="B74" s="7">
        <v>41040000</v>
      </c>
      <c r="C74" s="6" t="s">
        <v>79</v>
      </c>
      <c r="D74" s="8">
        <v>0</v>
      </c>
      <c r="E74" s="8">
        <v>0</v>
      </c>
      <c r="F74" s="8">
        <v>0</v>
      </c>
      <c r="G74" s="8">
        <v>0</v>
      </c>
      <c r="H74" s="8">
        <f t="shared" si="6"/>
        <v>0</v>
      </c>
      <c r="I74" s="9">
        <f t="shared" si="7"/>
        <v>0</v>
      </c>
      <c r="J74" s="7">
        <f>J75</f>
        <v>686800</v>
      </c>
      <c r="K74" s="10">
        <f t="shared" ref="K74:K82" si="8">G74-J74</f>
        <v>-686800</v>
      </c>
      <c r="L74" s="11">
        <f t="shared" ref="L74:L82" si="9">G74/J74*100</f>
        <v>0</v>
      </c>
    </row>
    <row r="75" spans="1:12" ht="13.5" customHeight="1" x14ac:dyDescent="0.25">
      <c r="A75" s="7"/>
      <c r="B75" s="7">
        <v>41040400</v>
      </c>
      <c r="C75" s="6" t="s">
        <v>80</v>
      </c>
      <c r="D75" s="8">
        <v>0</v>
      </c>
      <c r="E75" s="8">
        <v>0</v>
      </c>
      <c r="F75" s="8">
        <v>0</v>
      </c>
      <c r="G75" s="8">
        <v>0</v>
      </c>
      <c r="H75" s="8">
        <f t="shared" si="6"/>
        <v>0</v>
      </c>
      <c r="I75" s="9">
        <f t="shared" si="7"/>
        <v>0</v>
      </c>
      <c r="J75" s="7">
        <v>686800</v>
      </c>
      <c r="K75" s="10">
        <f t="shared" si="8"/>
        <v>-686800</v>
      </c>
      <c r="L75" s="11">
        <f t="shared" si="9"/>
        <v>0</v>
      </c>
    </row>
    <row r="76" spans="1:12" ht="14.25" customHeight="1" x14ac:dyDescent="0.25">
      <c r="A76" s="7"/>
      <c r="B76" s="7">
        <v>41050000</v>
      </c>
      <c r="C76" s="6" t="s">
        <v>65</v>
      </c>
      <c r="D76" s="8">
        <v>2569330</v>
      </c>
      <c r="E76" s="8">
        <v>2617730</v>
      </c>
      <c r="F76" s="8">
        <v>1180220</v>
      </c>
      <c r="G76" s="8">
        <v>903975</v>
      </c>
      <c r="H76" s="8">
        <f t="shared" si="6"/>
        <v>-276245</v>
      </c>
      <c r="I76" s="9">
        <f t="shared" si="7"/>
        <v>76.593770652929123</v>
      </c>
      <c r="J76" s="7">
        <f>J77+J78+J79+J80</f>
        <v>1918790.25</v>
      </c>
      <c r="K76" s="10">
        <f t="shared" si="8"/>
        <v>-1014815.25</v>
      </c>
      <c r="L76" s="11">
        <f t="shared" si="9"/>
        <v>47.111715311248844</v>
      </c>
    </row>
    <row r="77" spans="1:12" ht="29.25" customHeight="1" x14ac:dyDescent="0.25">
      <c r="A77" s="7"/>
      <c r="B77" s="7">
        <v>41051000</v>
      </c>
      <c r="C77" s="6" t="s">
        <v>66</v>
      </c>
      <c r="D77" s="8">
        <v>1559330</v>
      </c>
      <c r="E77" s="8">
        <v>1559330</v>
      </c>
      <c r="F77" s="8">
        <v>800000</v>
      </c>
      <c r="G77" s="8">
        <v>633500</v>
      </c>
      <c r="H77" s="8">
        <f t="shared" si="6"/>
        <v>-166500</v>
      </c>
      <c r="I77" s="9">
        <f t="shared" si="7"/>
        <v>79.1875</v>
      </c>
      <c r="J77" s="7">
        <v>560000</v>
      </c>
      <c r="K77" s="10">
        <f t="shared" si="8"/>
        <v>73500</v>
      </c>
      <c r="L77" s="11">
        <f t="shared" si="9"/>
        <v>113.12500000000001</v>
      </c>
    </row>
    <row r="78" spans="1:12" ht="41.25" customHeight="1" x14ac:dyDescent="0.25">
      <c r="A78" s="7"/>
      <c r="B78" s="7">
        <v>41051200</v>
      </c>
      <c r="C78" s="6" t="s">
        <v>67</v>
      </c>
      <c r="D78" s="8">
        <v>570000</v>
      </c>
      <c r="E78" s="8">
        <v>570000</v>
      </c>
      <c r="F78" s="8">
        <v>186820</v>
      </c>
      <c r="G78" s="8">
        <v>99075</v>
      </c>
      <c r="H78" s="8">
        <f t="shared" si="6"/>
        <v>-87745</v>
      </c>
      <c r="I78" s="9">
        <f t="shared" si="7"/>
        <v>53.032330585590401</v>
      </c>
      <c r="J78" s="7">
        <v>169191</v>
      </c>
      <c r="K78" s="10">
        <f t="shared" si="8"/>
        <v>-70116</v>
      </c>
      <c r="L78" s="11">
        <f t="shared" si="9"/>
        <v>58.558079330460842</v>
      </c>
    </row>
    <row r="79" spans="1:12" ht="15" customHeight="1" x14ac:dyDescent="0.25">
      <c r="A79" s="7"/>
      <c r="B79" s="7">
        <v>41053900</v>
      </c>
      <c r="C79" s="6" t="s">
        <v>68</v>
      </c>
      <c r="D79" s="8">
        <v>440000</v>
      </c>
      <c r="E79" s="8">
        <v>488400</v>
      </c>
      <c r="F79" s="8">
        <v>193400</v>
      </c>
      <c r="G79" s="8">
        <v>171400</v>
      </c>
      <c r="H79" s="8">
        <f t="shared" si="6"/>
        <v>-22000</v>
      </c>
      <c r="I79" s="9">
        <f t="shared" si="7"/>
        <v>88.624612202688724</v>
      </c>
      <c r="J79" s="7">
        <v>487899.25</v>
      </c>
      <c r="K79" s="10">
        <f t="shared" si="8"/>
        <v>-316499.25</v>
      </c>
      <c r="L79" s="11">
        <f t="shared" si="9"/>
        <v>35.13020362298159</v>
      </c>
    </row>
    <row r="80" spans="1:12" ht="46.5" customHeight="1" x14ac:dyDescent="0.25">
      <c r="A80" s="7"/>
      <c r="B80" s="7">
        <v>41055000</v>
      </c>
      <c r="C80" s="6" t="s">
        <v>81</v>
      </c>
      <c r="D80" s="8">
        <v>0</v>
      </c>
      <c r="E80" s="8">
        <v>0</v>
      </c>
      <c r="F80" s="8">
        <v>0</v>
      </c>
      <c r="G80" s="8">
        <v>0</v>
      </c>
      <c r="H80" s="8">
        <f t="shared" si="6"/>
        <v>0</v>
      </c>
      <c r="I80" s="9">
        <f t="shared" si="7"/>
        <v>0</v>
      </c>
      <c r="J80" s="7">
        <v>701700</v>
      </c>
      <c r="K80" s="10">
        <f t="shared" si="8"/>
        <v>-701700</v>
      </c>
      <c r="L80" s="11">
        <f t="shared" si="9"/>
        <v>0</v>
      </c>
    </row>
    <row r="81" spans="1:12" ht="14.25" x14ac:dyDescent="0.2">
      <c r="A81" s="18" t="s">
        <v>78</v>
      </c>
      <c r="B81" s="18"/>
      <c r="C81" s="18"/>
      <c r="D81" s="12">
        <v>296110210</v>
      </c>
      <c r="E81" s="12">
        <v>296110210</v>
      </c>
      <c r="F81" s="12">
        <v>110519360</v>
      </c>
      <c r="G81" s="12">
        <v>127702956.06000002</v>
      </c>
      <c r="H81" s="12">
        <f t="shared" si="6"/>
        <v>17183596.060000017</v>
      </c>
      <c r="I81" s="13">
        <f t="shared" si="7"/>
        <v>115.54804159198898</v>
      </c>
      <c r="J81" s="14">
        <f>J9+J51</f>
        <v>92507441.849999994</v>
      </c>
      <c r="K81" s="15">
        <f t="shared" si="8"/>
        <v>35195514.210000023</v>
      </c>
      <c r="L81" s="16">
        <f t="shared" si="9"/>
        <v>138.04614364655035</v>
      </c>
    </row>
    <row r="82" spans="1:12" ht="14.25" x14ac:dyDescent="0.2">
      <c r="A82" s="18" t="s">
        <v>69</v>
      </c>
      <c r="B82" s="18"/>
      <c r="C82" s="18"/>
      <c r="D82" s="12">
        <v>423872740</v>
      </c>
      <c r="E82" s="12">
        <v>411401840</v>
      </c>
      <c r="F82" s="12">
        <v>162402880</v>
      </c>
      <c r="G82" s="12">
        <v>179310231.06</v>
      </c>
      <c r="H82" s="12">
        <f t="shared" si="6"/>
        <v>16907351.060000002</v>
      </c>
      <c r="I82" s="13">
        <f t="shared" si="7"/>
        <v>110.41074583160102</v>
      </c>
      <c r="J82" s="14">
        <f>J81+J70</f>
        <v>142782632.09999999</v>
      </c>
      <c r="K82" s="15">
        <f t="shared" si="8"/>
        <v>36527598.960000008</v>
      </c>
      <c r="L82" s="16">
        <f t="shared" si="9"/>
        <v>125.58266255689792</v>
      </c>
    </row>
  </sheetData>
  <mergeCells count="9">
    <mergeCell ref="A81:C81"/>
    <mergeCell ref="A82:C82"/>
    <mergeCell ref="J7:L7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5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20191207</dc:creator>
  <cp:lastModifiedBy>20191207</cp:lastModifiedBy>
  <cp:lastPrinted>2022-06-01T08:27:30Z</cp:lastPrinted>
  <dcterms:created xsi:type="dcterms:W3CDTF">2022-06-01T06:53:12Z</dcterms:created>
  <dcterms:modified xsi:type="dcterms:W3CDTF">2022-06-08T08:28:12Z</dcterms:modified>
</cp:coreProperties>
</file>