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15" activeTab="0"/>
  </bookViews>
  <sheets>
    <sheet name="дох." sheetId="1" r:id="rId1"/>
    <sheet name="Вид" sheetId="2" r:id="rId2"/>
  </sheets>
  <definedNames>
    <definedName name="_">#REF!</definedName>
    <definedName name="n" localSheetId="1" hidden="1">{#N/A,#N/A,FALSE,"Лист4"}</definedName>
    <definedName name="n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аа" localSheetId="1" hidden="1">{#N/A,#N/A,FALSE,"Лист4"}</definedName>
    <definedName name="аа" hidden="1">{#N/A,#N/A,FALSE,"Лист4"}</definedName>
    <definedName name="DATABASE">'дох.'!$A$11:$S$99</definedName>
    <definedName name="бб" localSheetId="1" hidden="1">{#N/A,#N/A,FALSE,"Лист4"}</definedName>
    <definedName name="бб" hidden="1">{#N/A,#N/A,FALSE,"Лист4"}</definedName>
    <definedName name="гг" localSheetId="1" hidden="1">{#N/A,#N/A,FALSE,"Лист4"}</definedName>
    <definedName name="гг" hidden="1">{#N/A,#N/A,FALSE,"Лист4"}</definedName>
    <definedName name="гр" localSheetId="1" hidden="1">{#N/A,#N/A,FALSE,"Лист4"}</definedName>
    <definedName name="гр" hidden="1">{#N/A,#N/A,FALSE,"Лист4"}</definedName>
    <definedName name="ее" localSheetId="1" hidden="1">{#N/A,#N/A,FALSE,"Лист4"}</definedName>
    <definedName name="ее" hidden="1">{#N/A,#N/A,FALSE,"Лист4"}</definedName>
    <definedName name="жж" localSheetId="1" hidden="1">{#N/A,#N/A,FALSE,"Лист4"}</definedName>
    <definedName name="жж" hidden="1">{#N/A,#N/A,FALSE,"Лист4"}</definedName>
    <definedName name="житлове" localSheetId="1" hidden="1">{#N/A,#N/A,FALSE,"Лист4"}</definedName>
    <definedName name="житлове" hidden="1">{#N/A,#N/A,FALSE,"Лист4"}</definedName>
    <definedName name="_xlnm.Print_Titles" localSheetId="0">'дох.'!$7:$8</definedName>
    <definedName name="здоровя" localSheetId="1" hidden="1">{#N/A,#N/A,FALSE,"Лист4"}</definedName>
    <definedName name="здоровя" hidden="1">{#N/A,#N/A,FALSE,"Лист4"}</definedName>
    <definedName name="зз" localSheetId="1" hidden="1">{#N/A,#N/A,FALSE,"Лист4"}</definedName>
    <definedName name="зз" hidden="1">{#N/A,#N/A,FALSE,"Лист4"}</definedName>
    <definedName name="іі" localSheetId="1" hidden="1">{#N/A,#N/A,FALSE,"Лист4"}</definedName>
    <definedName name="іі" hidden="1">{#N/A,#N/A,FALSE,"Лист4"}</definedName>
    <definedName name="інші" localSheetId="1" hidden="1">{#N/A,#N/A,FALSE,"Лист4"}</definedName>
    <definedName name="інші" hidden="1">{#N/A,#N/A,FALSE,"Лист4"}</definedName>
    <definedName name="кк" localSheetId="1" hidden="1">{#N/A,#N/A,FALSE,"Лист4"}</definedName>
    <definedName name="кк" hidden="1">{#N/A,#N/A,FALSE,"Лист4"}</definedName>
    <definedName name="комунальне" localSheetId="1" hidden="1">{#N/A,#N/A,FALSE,"Лист4"}</definedName>
    <definedName name="комунальне" hidden="1">{#N/A,#N/A,FALSE,"Лист4"}</definedName>
    <definedName name="кот" localSheetId="1" hidden="1">{#N/A,#N/A,FALSE,"Лист4"}</definedName>
    <definedName name="кот" hidden="1">{#N/A,#N/A,FALSE,"Лист4"}</definedName>
    <definedName name="кр" localSheetId="1" hidden="1">{#N/A,#N/A,FALSE,"Лист4"}</definedName>
    <definedName name="кр" hidden="1">{#N/A,#N/A,FALSE,"Лист4"}</definedName>
    <definedName name="культура" localSheetId="1" hidden="1">{#N/A,#N/A,FALSE,"Лист4"}</definedName>
    <definedName name="культура" hidden="1">{#N/A,#N/A,FALSE,"Лист4"}</definedName>
    <definedName name="лл" localSheetId="1" hidden="1">{#N/A,#N/A,FALSE,"Лист4"}</definedName>
    <definedName name="лл" hidden="1">{#N/A,#N/A,FALSE,"Лист4"}</definedName>
    <definedName name="мм" localSheetId="1" hidden="1">{#N/A,#N/A,FALSE,"Лист4"}</definedName>
    <definedName name="мм" hidden="1">{#N/A,#N/A,FALSE,"Лист4"}</definedName>
    <definedName name="_xlnm.Print_Area" localSheetId="1">'Вид'!$A$1:$K$124</definedName>
    <definedName name="_xlnm.Print_Area" localSheetId="0">'дох.'!$A$1:$K$108</definedName>
    <definedName name="оо" localSheetId="1" hidden="1">{#N/A,#N/A,FALSE,"Лист4"}</definedName>
    <definedName name="оо" hidden="1">{#N/A,#N/A,FALSE,"Лист4"}</definedName>
    <definedName name="освіта" localSheetId="1" hidden="1">{#N/A,#N/A,FALSE,"Лист4"}</definedName>
    <definedName name="освіта" hidden="1">{#N/A,#N/A,FALSE,"Лист4"}</definedName>
    <definedName name="ох" localSheetId="1" hidden="1">{#N/A,#N/A,FALSE,"Лист4"}</definedName>
    <definedName name="ох" hidden="1">{#N/A,#N/A,FALSE,"Лист4"}</definedName>
    <definedName name="охорона" localSheetId="1" hidden="1">{#N/A,#N/A,FALSE,"Лист4"}</definedName>
    <definedName name="охорона" hidden="1">{#N/A,#N/A,FALSE,"Лист4"}</definedName>
    <definedName name="пот" localSheetId="1" hidden="1">{#N/A,#N/A,FALSE,"Лист4"}</definedName>
    <definedName name="пот" hidden="1">{#N/A,#N/A,FALSE,"Лист4"}</definedName>
    <definedName name="пп" localSheetId="1" hidden="1">{#N/A,#N/A,FALSE,"Лист4"}</definedName>
    <definedName name="пп" hidden="1">{#N/A,#N/A,FALSE,"Лист4"}</definedName>
    <definedName name="сс" localSheetId="1" hidden="1">{#N/A,#N/A,FALSE,"Лист4"}</definedName>
    <definedName name="сс" hidden="1">{#N/A,#N/A,FALSE,"Лист4"}</definedName>
    <definedName name="управ" localSheetId="1" hidden="1">{#N/A,#N/A,FALSE,"Лист4"}</definedName>
    <definedName name="управ" hidden="1">{#N/A,#N/A,FALSE,"Лист4"}</definedName>
    <definedName name="управління" localSheetId="1" hidden="1">{#N/A,#N/A,FALSE,"Лист4"}</definedName>
    <definedName name="управління" hidden="1">{#N/A,#N/A,FALSE,"Лист4"}</definedName>
    <definedName name="фф" localSheetId="1" hidden="1">{#N/A,#N/A,FALSE,"Лист4"}</definedName>
    <definedName name="фф" hidden="1">{#N/A,#N/A,FALSE,"Лист4"}</definedName>
    <definedName name="цц" localSheetId="1" hidden="1">{#N/A,#N/A,FALSE,"Лист4"}</definedName>
    <definedName name="цц" hidden="1">{#N/A,#N/A,FALSE,"Лист4"}</definedName>
    <definedName name="чч" localSheetId="1" hidden="1">{#N/A,#N/A,FALSE,"Лист4"}</definedName>
    <definedName name="чч" hidden="1">{#N/A,#N/A,FALSE,"Лист4"}</definedName>
    <definedName name="шш" localSheetId="1" hidden="1">{#N/A,#N/A,FALSE,"Лист4"}</definedName>
    <definedName name="шш" hidden="1">{#N/A,#N/A,FALSE,"Лист4"}</definedName>
    <definedName name="щщ" localSheetId="1" hidden="1">{#N/A,#N/A,FALSE,"Лист4"}</definedName>
    <definedName name="щщ" hidden="1">{#N/A,#N/A,FALSE,"Лист4"}</definedName>
  </definedNames>
  <calcPr fullCalcOnLoad="1"/>
</workbook>
</file>

<file path=xl/sharedStrings.xml><?xml version="1.0" encoding="utf-8"?>
<sst xmlns="http://schemas.openxmlformats.org/spreadsheetml/2006/main" count="319" uniqueCount="291">
  <si>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</si>
  <si>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</si>
  <si>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</si>
  <si>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</si>
  <si>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</si>
  <si>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</si>
  <si>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</si>
  <si>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</si>
  <si>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</si>
  <si>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</si>
  <si>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Інші субвенції з місцевого бюджету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</si>
  <si>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</si>
  <si>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</si>
  <si>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</si>
  <si>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</si>
  <si>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</si>
  <si>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розписом на рік з урахуванням змін</t>
  </si>
  <si>
    <t xml:space="preserve">Виконано з початку року </t>
  </si>
  <si>
    <t>% виконання</t>
  </si>
  <si>
    <t>1</t>
  </si>
  <si>
    <t>2</t>
  </si>
  <si>
    <t>Податкові надходження 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</si>
  <si>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</si>
  <si>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</si>
  <si>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</si>
  <si>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</si>
  <si>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</si>
  <si>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</si>
  <si>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</si>
  <si>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</si>
  <si>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</si>
  <si>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</si>
  <si>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вуглецю),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</si>
  <si>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</si>
  <si>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</si>
  <si>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</si>
  <si>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</si>
  <si>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</si>
  <si>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</si>
  <si>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</si>
  <si>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</si>
  <si>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</si>
  <si>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</si>
  <si>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</si>
  <si>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</si>
  <si>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</si>
  <si>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</si>
  <si>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</si>
  <si>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</si>
  <si>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суб'єктами господарювання роздрібної торгівлі підакцизних товарів </t>
  </si>
  <si>
    <t>Місцеві податки та збори, що сплачуються (перераховуються) згідно з Податковим кодексом України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</si>
  <si>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</si>
  <si>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</si>
  <si>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</si>
  <si>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</si>
  <si>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</si>
  <si>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</si>
  <si>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</si>
  <si>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</si>
  <si>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</si>
  <si>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</si>
  <si>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</si>
  <si>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</si>
  <si>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</si>
  <si>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</si>
  <si>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</si>
  <si>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</si>
  <si>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</si>
  <si>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</si>
  <si>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</si>
  <si>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</si>
  <si>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</si>
  <si>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</si>
  <si>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</si>
  <si>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</si>
  <si>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</si>
  <si>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</si>
  <si>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</si>
  <si>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                                                                                              Звіт про виконання Бродівського міського бюджету</t>
  </si>
  <si>
    <t>Плата за послуги 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</si>
  <si>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</si>
  <si>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,,Про оренду державного та комунального майна"</t>
  </si>
  <si>
    <t>Благодійні внески, гранти та дарунки</t>
  </si>
  <si>
    <t>Надходження від продажу основного капіталу</t>
  </si>
  <si>
    <t>Кошти від відчуження майна,що належить АРК та майно , що перебуває в комунальній власності</t>
  </si>
  <si>
    <t>Разом доходів (без урахування бюджетних трансфертів)</t>
  </si>
  <si>
    <t>Усього доходів з урахуванням міжбюджетних транфертів з державного бюджету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</si>
  <si>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</si>
  <si>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</si>
  <si>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І.  ДОХОДИ :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</si>
  <si>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</si>
  <si>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</si>
  <si>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Субвенція з місцевого бюджету на виконання інвестиційних проектів</t>
  </si>
  <si>
    <t>ІІ. В И Д А Т К И:</t>
  </si>
  <si>
    <t>(грн)</t>
  </si>
  <si>
    <t>Найменування показника</t>
  </si>
  <si>
    <t>Коди бюджетної класифікації</t>
  </si>
  <si>
    <t xml:space="preserve"> тимчасової класифікації видатків та кредитування місцевих бюджетів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</si>
  <si>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</si>
  <si>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</si>
  <si>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</si>
  <si>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</si>
  <si>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</si>
  <si>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</si>
  <si>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</si>
  <si>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</si>
  <si>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</si>
  <si>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</si>
  <si>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</si>
  <si>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</si>
  <si>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</si>
  <si>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</si>
  <si>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</si>
  <si>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Інша діяльність у сфері державного управління</t>
  </si>
  <si>
    <t>0180</t>
  </si>
  <si>
    <t>Освіта</t>
  </si>
  <si>
    <t>1000</t>
  </si>
  <si>
    <t>Надання дошкільної освіти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</si>
  <si>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</si>
  <si>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</si>
  <si>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</si>
  <si>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</si>
  <si>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Надання загальної середньої освіти за рахунок освітньої субвенції</t>
  </si>
  <si>
    <t>1030</t>
  </si>
  <si>
    <t>1031</t>
  </si>
  <si>
    <t>Надання позашкільної освіти закладами позашкільної освіти, заходи із позашкільної роботи з дітьми</t>
  </si>
  <si>
    <t>1070</t>
  </si>
  <si>
    <t>Надання спеціальної освіти мистецькими школами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</si>
  <si>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</si>
  <si>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</si>
  <si>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</si>
  <si>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</si>
  <si>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Інші програми та заходи у сфері освіти</t>
  </si>
  <si>
    <t>1142</t>
  </si>
  <si>
    <t>Забезпечення діяльності інклюзивно-ресурсних центрів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</si>
  <si>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</si>
  <si>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</si>
  <si>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</si>
  <si>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</si>
  <si>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</si>
  <si>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</si>
  <si>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Охорона здоров'я</t>
  </si>
  <si>
    <t>2000</t>
  </si>
  <si>
    <t>Багатопрофільна стаціонарна медична допомога населенню</t>
  </si>
  <si>
    <t>2010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</si>
  <si>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</si>
  <si>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</si>
  <si>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Первинна медична допомога населенню, що надається фельдшерськими, фельдшерсько-акушерськими пунктами</t>
  </si>
  <si>
    <t>Первинна медична допомога населенню, що надається амбулаторно-поліклінічними закладами (відділеннями)</t>
  </si>
  <si>
    <t>Інші програми, заклади та заходи у сфері охорони здоров'я</t>
  </si>
  <si>
    <t>2150</t>
  </si>
  <si>
    <t>Забезпечення діяльності інших закладів у сфері охорони здоров'я</t>
  </si>
  <si>
    <t>2151</t>
  </si>
  <si>
    <t>Соціальний захист та соціальне забезпечення</t>
  </si>
  <si>
    <t>3000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</si>
  <si>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</si>
  <si>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</si>
  <si>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</si>
  <si>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</si>
  <si>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</si>
  <si>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</t>
  </si>
  <si>
    <t>3121</t>
  </si>
  <si>
    <t>Заходи державної політики  з питань сім"ї</t>
  </si>
  <si>
    <t>Реалізація державної політики у молодіжній сфері</t>
  </si>
  <si>
    <t>3130</t>
  </si>
  <si>
    <t>Інші заходи та заклади молодіжної політики</t>
  </si>
  <si>
    <t>3133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</si>
  <si>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</si>
  <si>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</si>
  <si>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Соціальний захист ветеранів війни та праці</t>
  </si>
  <si>
    <t>3190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</si>
  <si>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</si>
  <si>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3192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</si>
  <si>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</si>
  <si>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</si>
  <si>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</si>
  <si>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</si>
  <si>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і мистецтво</t>
  </si>
  <si>
    <t>4000</t>
  </si>
  <si>
    <t>Забезпечення діяльності бібліотек</t>
  </si>
  <si>
    <t>4030</t>
  </si>
  <si>
    <t>Забезпечення діяльності музеїв і виставок</t>
  </si>
  <si>
    <t>4040</t>
  </si>
  <si>
    <t>Забезпечення діяльності палаців і будинків культури, клубів, центрів дозвілля та інших клубних закладів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</si>
  <si>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</si>
  <si>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</si>
  <si>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</si>
  <si>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</si>
  <si>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Інші заходи в галузі культури і мистецтва</t>
  </si>
  <si>
    <t>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</si>
  <si>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</si>
  <si>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</si>
  <si>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</si>
  <si>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</si>
  <si>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</si>
  <si>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</si>
  <si>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Проведення навчально-тренувальних зборів і змагань з неолімпійських видів спорту</t>
  </si>
  <si>
    <t>5012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</si>
  <si>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</si>
  <si>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</si>
  <si>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</si>
  <si>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</si>
  <si>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</si>
  <si>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</si>
  <si>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Утримання та фінансова підтримка спортивних споруд</t>
  </si>
  <si>
    <t>5041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</si>
  <si>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</si>
  <si>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</si>
  <si>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</si>
  <si>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</si>
  <si>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</si>
  <si>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Утримання та ефективна експлуатація об'єктів житлово-комунального господарства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</si>
  <si>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</si>
  <si>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</si>
  <si>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</si>
  <si>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</si>
  <si>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</si>
  <si>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/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</si>
  <si>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</si>
  <si>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Економічна діяльність</t>
  </si>
  <si>
    <t>7000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</si>
  <si>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</si>
  <si>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</si>
  <si>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</si>
  <si>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7300</t>
  </si>
  <si>
    <t>Будівництво 1 установ та закладів культури</t>
  </si>
  <si>
    <t>7324</t>
  </si>
  <si>
    <t>Будівництво 1 споруд, установ та закладів фізичної культури і спорту</t>
  </si>
  <si>
    <t>Реалізація інших заходів щодо соціально-економічного розвитку територій</t>
  </si>
  <si>
    <t>Виконання інвестиційних проєктів за рахунок інших субвенцій з державного бюджету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</si>
  <si>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</si>
  <si>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</si>
  <si>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</si>
  <si>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Зв'язок, телекомунікації та інформатика</t>
  </si>
  <si>
    <t>Реалізація заходів, спрямованих на підвищення доступності широкосмугового доступу до Інтернету в сільській місцевості</t>
  </si>
  <si>
    <t>Інші програми та заходи, пов'язані з економічною діяльністю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</si>
  <si>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</si>
  <si>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</si>
  <si>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суб'єктів господарювання</t>
  </si>
  <si>
    <t>Членські внески до асоціацій органів місцевого самоврядування</t>
  </si>
  <si>
    <t>Інша економічна діяльність</t>
  </si>
  <si>
    <t>Інші заходи, пов"язані з економічною діяльністю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</si>
  <si>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</si>
  <si>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</si>
  <si>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</si>
  <si>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</si>
  <si>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</si>
  <si>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8110</t>
  </si>
  <si>
    <t>Забезпечення діяльності місцевої пожежної охорони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</si>
  <si>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</si>
  <si>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</si>
  <si>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</si>
  <si>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8220</t>
  </si>
  <si>
    <t>Заходи з територіальної оборони</t>
  </si>
  <si>
    <t>Охорона навколишнього природного середовища</t>
  </si>
  <si>
    <t>8300</t>
  </si>
  <si>
    <t>Природоохоронні заходи за рахунок цільових фондів</t>
  </si>
  <si>
    <t>8340</t>
  </si>
  <si>
    <t>Засоби масової інформації</t>
  </si>
  <si>
    <t>8400</t>
  </si>
  <si>
    <t>Фінансова підтримка засобів масової інформації</t>
  </si>
  <si>
    <t>8410</t>
  </si>
  <si>
    <t>Резервний фонд</t>
  </si>
  <si>
    <t>8700</t>
  </si>
  <si>
    <t>Резервний фонд місцевого бюджету</t>
  </si>
  <si>
    <t>8710</t>
  </si>
  <si>
    <t>Інші заходи за рахунок резервного фонду</t>
  </si>
  <si>
    <t>Разом видаткiв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</si>
  <si>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</si>
  <si>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</si>
  <si>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</si>
  <si>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</si>
  <si>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</si>
  <si>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фінансове забезпечення  будівництва, реконструкції, ремонту і утримання автомобільних доріг загального користування місцевого значення</t>
  </si>
  <si>
    <t>Усього</t>
  </si>
  <si>
    <t>Виконання окремих заходів з реалізації соціального проекту ''Активні парки - локації здорової України''</t>
  </si>
  <si>
    <t xml:space="preserve">Адміністративні штрафи за адміністративні правопорушення у сфері забезпечення безпеки дорожнього руху, зафіксовані в автоматичному режимі
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</si>
  <si>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
</t>
  </si>
  <si>
    <t>Податок на доходи фізичних осіб у вигляді мінімального податкового зобов`язання, що підлягає сплаті фізичними особами</t>
  </si>
  <si>
    <t>грн</t>
  </si>
  <si>
    <t>Будівництво інших об'єктів комунальної власності</t>
  </si>
  <si>
    <t>Розроблення схем планування та забудови територій (містобудівної документації)</t>
  </si>
  <si>
    <t>Фіксований податок на доходи фізичних осіб від зайняття підприємницькою діяльністю, нарахований до 1 січня 2012 року</t>
  </si>
  <si>
    <t xml:space="preserve">Надходження бюджетних установ від реалізації в установленому порядку майна (крім нерухомого майна)
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</si>
  <si>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</si>
  <si>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</si>
  <si>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</si>
  <si>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</si>
  <si>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</si>
  <si>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Усього доходів</t>
  </si>
  <si>
    <t xml:space="preserve">                                                                                                               за січень- березень 2024 рік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</si>
</sst>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000000"/>
    <numFmt numFmtId="188" formatCode="#,##0.0"/>
    <numFmt numFmtId="189" formatCode="&quot;Так&quot;;&quot;Так&quot;;&quot;Ні&quot;"/>
    <numFmt numFmtId="190" formatCode="&quot;Істина&quot;;&quot;Істина&quot;;&quot;Хибність&quot;"/>
    <numFmt numFmtId="191" formatCode="&quot;Увімк&quot;;&quot;Увімк&quot;;&quot;Вимк&quot;"/>
    <numFmt numFmtId="192" formatCode="[$€-2]\ ###,000_);[Red]\([$€-2]\ ###,000\)"/>
    <numFmt numFmtId="193" formatCode="#,##0.0;\-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0"/>
  </numFmts>
  <fonts count="65">
    <font>
      <sz val="10"/>
      <name val="Times New Roman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6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4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3" fillId="33" borderId="10" xfId="54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1" fillId="33" borderId="10" xfId="54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textRotation="255" wrapText="1"/>
      <protection hidden="1"/>
    </xf>
    <xf numFmtId="1" fontId="11" fillId="0" borderId="0" xfId="0" applyNumberFormat="1" applyFont="1" applyAlignment="1">
      <alignment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/>
      <protection/>
    </xf>
    <xf numFmtId="49" fontId="16" fillId="33" borderId="12" xfId="0" applyNumberFormat="1" applyFont="1" applyFill="1" applyBorder="1" applyAlignment="1" applyProtection="1">
      <alignment horizontal="center" vertical="center" wrapText="1"/>
      <protection/>
    </xf>
    <xf numFmtId="49" fontId="16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wrapText="1"/>
    </xf>
    <xf numFmtId="37" fontId="17" fillId="33" borderId="10" xfId="0" applyNumberFormat="1" applyFont="1" applyFill="1" applyBorder="1" applyAlignment="1">
      <alignment horizontal="left" vertical="center" wrapText="1"/>
    </xf>
    <xf numFmtId="37" fontId="18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37" fontId="18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wrapText="1"/>
    </xf>
    <xf numFmtId="0" fontId="17" fillId="33" borderId="11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/>
    </xf>
    <xf numFmtId="182" fontId="21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wrapText="1"/>
    </xf>
    <xf numFmtId="4" fontId="11" fillId="0" borderId="10" xfId="0" applyNumberFormat="1" applyFont="1" applyBorder="1" applyAlignment="1">
      <alignment/>
    </xf>
    <xf numFmtId="182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 vertical="justify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2" fillId="0" borderId="10" xfId="53" applyFont="1" applyBorder="1" applyAlignment="1">
      <alignment vertical="justify"/>
      <protection/>
    </xf>
    <xf numFmtId="0" fontId="62" fillId="0" borderId="10" xfId="53" applyFont="1" applyBorder="1">
      <alignment/>
      <protection/>
    </xf>
    <xf numFmtId="1" fontId="21" fillId="0" borderId="10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182" fontId="5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wrapText="1"/>
    </xf>
    <xf numFmtId="39" fontId="17" fillId="33" borderId="10" xfId="0" applyNumberFormat="1" applyFont="1" applyFill="1" applyBorder="1" applyAlignment="1">
      <alignment horizontal="center" wrapText="1"/>
    </xf>
    <xf numFmtId="39" fontId="17" fillId="33" borderId="10" xfId="0" applyNumberFormat="1" applyFont="1" applyFill="1" applyBorder="1" applyAlignment="1">
      <alignment horizontal="right" vertical="center" wrapText="1"/>
    </xf>
    <xf numFmtId="193" fontId="17" fillId="33" borderId="10" xfId="0" applyNumberFormat="1" applyFont="1" applyFill="1" applyBorder="1" applyAlignment="1">
      <alignment horizontal="right" vertical="center" wrapText="1"/>
    </xf>
    <xf numFmtId="39" fontId="17" fillId="33" borderId="10" xfId="0" applyNumberFormat="1" applyFont="1" applyFill="1" applyBorder="1" applyAlignment="1">
      <alignment horizontal="righ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2" fontId="18" fillId="33" borderId="10" xfId="0" applyNumberFormat="1" applyFont="1" applyFill="1" applyBorder="1" applyAlignment="1">
      <alignment horizontal="right" vertical="center" wrapText="1"/>
    </xf>
    <xf numFmtId="2" fontId="18" fillId="33" borderId="10" xfId="0" applyNumberFormat="1" applyFont="1" applyFill="1" applyBorder="1" applyAlignment="1">
      <alignment horizontal="right" vertical="center" wrapText="1"/>
    </xf>
    <xf numFmtId="2" fontId="17" fillId="33" borderId="10" xfId="0" applyNumberFormat="1" applyFont="1" applyFill="1" applyBorder="1" applyAlignment="1">
      <alignment horizontal="right" wrapText="1"/>
    </xf>
    <xf numFmtId="2" fontId="17" fillId="33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165" fontId="11" fillId="0" borderId="10" xfId="64" applyFont="1" applyBorder="1" applyAlignment="1">
      <alignment horizontal="center"/>
    </xf>
    <xf numFmtId="1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33" borderId="0" xfId="0" applyFont="1" applyFill="1" applyAlignment="1" applyProtection="1">
      <alignment vertical="center"/>
      <protection locked="0"/>
    </xf>
    <xf numFmtId="0" fontId="15" fillId="33" borderId="0" xfId="0" applyFont="1" applyFill="1" applyAlignment="1" applyProtection="1">
      <alignment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textRotation="90" wrapText="1"/>
      <protection hidden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wrapText="1"/>
      <protection hidden="1"/>
    </xf>
    <xf numFmtId="0" fontId="16" fillId="33" borderId="17" xfId="54" applyFont="1" applyFill="1" applyBorder="1" applyAlignment="1" applyProtection="1">
      <alignment horizontal="center" vertical="center" wrapText="1"/>
      <protection/>
    </xf>
    <xf numFmtId="0" fontId="16" fillId="33" borderId="18" xfId="54" applyFont="1" applyFill="1" applyBorder="1" applyAlignment="1" applyProtection="1">
      <alignment horizontal="center" vertical="center" wrapText="1"/>
      <protection/>
    </xf>
    <xf numFmtId="0" fontId="16" fillId="33" borderId="15" xfId="54" applyFont="1" applyFill="1" applyBorder="1" applyAlignment="1" applyProtection="1">
      <alignment horizontal="center" vertical="center" wrapText="1"/>
      <protection/>
    </xf>
    <xf numFmtId="0" fontId="16" fillId="33" borderId="16" xfId="54" applyFont="1" applyFill="1" applyBorder="1" applyAlignment="1" applyProtection="1">
      <alignment horizontal="center" vertical="center" wrapText="1"/>
      <protection/>
    </xf>
    <xf numFmtId="49" fontId="16" fillId="33" borderId="15" xfId="0" applyNumberFormat="1" applyFont="1" applyFill="1" applyBorder="1" applyAlignment="1" applyProtection="1">
      <alignment horizontal="center" vertical="center" wrapText="1"/>
      <protection/>
    </xf>
    <xf numFmtId="49" fontId="16" fillId="33" borderId="19" xfId="0" applyNumberFormat="1" applyFont="1" applyFill="1" applyBorder="1" applyAlignment="1" applyProtection="1">
      <alignment horizontal="center" vertical="center" wrapText="1"/>
      <protection/>
    </xf>
    <xf numFmtId="49" fontId="16" fillId="33" borderId="16" xfId="0" applyNumberFormat="1" applyFont="1" applyFill="1" applyBorder="1" applyAlignment="1" applyProtection="1">
      <alignment horizontal="center" vertical="center" wrapText="1"/>
      <protection/>
    </xf>
    <xf numFmtId="49" fontId="16" fillId="33" borderId="12" xfId="0" applyNumberFormat="1" applyFont="1" applyFill="1" applyBorder="1" applyAlignment="1" applyProtection="1">
      <alignment horizontal="center" vertical="center" wrapText="1"/>
      <protection/>
    </xf>
    <xf numFmtId="49" fontId="16" fillId="33" borderId="13" xfId="0" applyNumberFormat="1" applyFont="1" applyFill="1" applyBorder="1" applyAlignment="1" applyProtection="1">
      <alignment horizontal="center" vertical="center" wrapText="1"/>
      <protection/>
    </xf>
    <xf numFmtId="49" fontId="16" fillId="33" borderId="14" xfId="0" applyNumberFormat="1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49" fontId="16" fillId="33" borderId="15" xfId="0" applyNumberFormat="1" applyFont="1" applyFill="1" applyBorder="1" applyAlignment="1" applyProtection="1">
      <alignment horizontal="center" vertical="center" textRotation="90" wrapText="1"/>
      <protection/>
    </xf>
    <xf numFmtId="49" fontId="16" fillId="33" borderId="16" xfId="0" applyNumberFormat="1" applyFont="1" applyFill="1" applyBorder="1" applyAlignment="1" applyProtection="1">
      <alignment horizontal="center" vertical="center" textRotation="90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5"/>
  <sheetViews>
    <sheetView showZeros="0" tabSelected="1" view="pageBreakPreview" zoomScale="67" zoomScaleNormal="60" zoomScaleSheetLayoutView="67" zoomScalePageLayoutView="0" workbookViewId="0" topLeftCell="A1">
      <pane xSplit="1" ySplit="10" topLeftCell="B5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89" sqref="A89"/>
    </sheetView>
  </sheetViews>
  <sheetFormatPr defaultColWidth="9.33203125" defaultRowHeight="12.75"/>
  <cols>
    <col min="1" max="1" width="98.16015625" style="1" customWidth="1"/>
    <col min="2" max="2" width="20.16015625" style="1" customWidth="1"/>
    <col min="3" max="3" width="29.5" style="2" customWidth="1"/>
    <col min="4" max="4" width="26.66015625" style="2" customWidth="1"/>
    <col min="5" max="5" width="12.16015625" style="2" customWidth="1"/>
    <col min="6" max="6" width="25.66015625" style="2" customWidth="1"/>
    <col min="7" max="7" width="25.83203125" style="2" customWidth="1"/>
    <col min="8" max="8" width="15" style="2" customWidth="1"/>
    <col min="9" max="9" width="26" style="2" customWidth="1"/>
    <col min="10" max="10" width="26.33203125" style="2" customWidth="1"/>
    <col min="11" max="11" width="13.66015625" style="2" customWidth="1"/>
    <col min="12" max="19" width="20.83203125" style="2" customWidth="1"/>
  </cols>
  <sheetData>
    <row r="1" ht="9" customHeight="1">
      <c r="A1" s="18"/>
    </row>
    <row r="2" spans="1:11" ht="36.75" customHeight="1">
      <c r="A2" s="102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4" customHeight="1">
      <c r="A3" s="103" t="s">
        <v>290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23.25" customHeight="1">
      <c r="A4" s="6"/>
      <c r="B4" s="6"/>
      <c r="C4" s="6"/>
      <c r="D4" s="6"/>
      <c r="E4" s="6"/>
      <c r="F4" s="6"/>
      <c r="G4" s="6"/>
      <c r="H4" s="6"/>
      <c r="I4" s="8"/>
      <c r="J4" s="9"/>
      <c r="K4" s="9" t="s">
        <v>279</v>
      </c>
    </row>
    <row r="5" spans="1:11" ht="2.25" customHeight="1">
      <c r="A5" s="6"/>
      <c r="B5" s="6"/>
      <c r="C5" s="6"/>
      <c r="D5" s="6"/>
      <c r="E5" s="6"/>
      <c r="F5" s="6"/>
      <c r="G5" s="6"/>
      <c r="H5" s="6"/>
      <c r="I5" s="10"/>
      <c r="J5" s="7"/>
      <c r="K5" s="7"/>
    </row>
    <row r="6" spans="1:11" ht="2.25" customHeight="1">
      <c r="A6" s="13"/>
      <c r="B6" s="14"/>
      <c r="C6" s="14"/>
      <c r="D6" s="14"/>
      <c r="E6" s="14"/>
      <c r="F6" s="14"/>
      <c r="G6" s="14"/>
      <c r="H6" s="15"/>
      <c r="I6" s="3"/>
      <c r="J6" s="3"/>
      <c r="K6" s="3"/>
    </row>
    <row r="7" spans="1:11" ht="24.75" customHeight="1">
      <c r="A7" s="104" t="s">
        <v>11</v>
      </c>
      <c r="B7" s="106" t="s">
        <v>12</v>
      </c>
      <c r="C7" s="108" t="s">
        <v>13</v>
      </c>
      <c r="D7" s="108"/>
      <c r="E7" s="108"/>
      <c r="F7" s="107" t="s">
        <v>14</v>
      </c>
      <c r="G7" s="107"/>
      <c r="H7" s="107"/>
      <c r="I7" s="99" t="s">
        <v>15</v>
      </c>
      <c r="J7" s="100"/>
      <c r="K7" s="101"/>
    </row>
    <row r="8" spans="1:11" ht="108" customHeight="1">
      <c r="A8" s="105"/>
      <c r="B8" s="106"/>
      <c r="C8" s="16" t="s">
        <v>16</v>
      </c>
      <c r="D8" s="16" t="s">
        <v>17</v>
      </c>
      <c r="E8" s="16" t="s">
        <v>18</v>
      </c>
      <c r="F8" s="16" t="s">
        <v>16</v>
      </c>
      <c r="G8" s="16" t="s">
        <v>17</v>
      </c>
      <c r="H8" s="16" t="s">
        <v>18</v>
      </c>
      <c r="I8" s="16" t="s">
        <v>16</v>
      </c>
      <c r="J8" s="16" t="s">
        <v>17</v>
      </c>
      <c r="K8" s="16" t="s">
        <v>18</v>
      </c>
    </row>
    <row r="9" spans="1:11" ht="18.75">
      <c r="A9" s="12" t="s">
        <v>19</v>
      </c>
      <c r="B9" s="17" t="s">
        <v>20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30" customHeight="1">
      <c r="A10" s="55" t="s">
        <v>89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9" ht="26.25" customHeight="1">
      <c r="A11" s="40" t="s">
        <v>21</v>
      </c>
      <c r="B11" s="4">
        <v>10000000</v>
      </c>
      <c r="C11" s="41">
        <f>C12+C21+C27+C35+C54</f>
        <v>285894160</v>
      </c>
      <c r="D11" s="41">
        <f>D12+D21+D27+D35+D54</f>
        <v>70988741.41999999</v>
      </c>
      <c r="E11" s="42">
        <f>D11/C11*100</f>
        <v>24.83042725321846</v>
      </c>
      <c r="F11" s="41">
        <f>F54</f>
        <v>160900</v>
      </c>
      <c r="G11" s="41">
        <f>G54</f>
        <v>69026.12000000001</v>
      </c>
      <c r="H11" s="42">
        <f>G11/F11*100</f>
        <v>42.9000124300808</v>
      </c>
      <c r="I11" s="41">
        <f>C11+F11</f>
        <v>286055060</v>
      </c>
      <c r="J11" s="41">
        <f>D11+G11</f>
        <v>71057767.53999999</v>
      </c>
      <c r="K11" s="42">
        <f>J11/I11*100</f>
        <v>24.84059101768729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</row>
    <row r="12" spans="1:19" ht="40.5">
      <c r="A12" s="43" t="s">
        <v>22</v>
      </c>
      <c r="B12" s="4">
        <v>11000000</v>
      </c>
      <c r="C12" s="44">
        <f>C13+C19</f>
        <v>182143960</v>
      </c>
      <c r="D12" s="44">
        <f>D13+D19</f>
        <v>40399749.4</v>
      </c>
      <c r="E12" s="45">
        <f aca="true" t="shared" si="0" ref="E12:E75">D12/C12*100</f>
        <v>22.18012027409528</v>
      </c>
      <c r="F12" s="44"/>
      <c r="G12" s="46"/>
      <c r="H12" s="45"/>
      <c r="I12" s="44">
        <f aca="true" t="shared" si="1" ref="I12:J78">C12+F12</f>
        <v>182143960</v>
      </c>
      <c r="J12" s="44">
        <f t="shared" si="1"/>
        <v>40399749.4</v>
      </c>
      <c r="K12" s="45">
        <f aca="true" t="shared" si="2" ref="K12:K75">J12/I12*100</f>
        <v>22.18012027409528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</row>
    <row r="13" spans="1:19" ht="29.25" customHeight="1">
      <c r="A13" s="47" t="s">
        <v>23</v>
      </c>
      <c r="B13" s="4">
        <v>11010000</v>
      </c>
      <c r="C13" s="44">
        <f>C14+C15+C16</f>
        <v>181834960</v>
      </c>
      <c r="D13" s="44">
        <f>D14+D15+D16+D18+D17</f>
        <v>40376528.6</v>
      </c>
      <c r="E13" s="45">
        <f t="shared" si="0"/>
        <v>22.205041648756655</v>
      </c>
      <c r="F13" s="44"/>
      <c r="G13" s="46"/>
      <c r="H13" s="45"/>
      <c r="I13" s="44">
        <f t="shared" si="1"/>
        <v>181834960</v>
      </c>
      <c r="J13" s="44">
        <f t="shared" si="1"/>
        <v>40376528.6</v>
      </c>
      <c r="K13" s="45">
        <f t="shared" si="2"/>
        <v>22.205041648756655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60.75">
      <c r="A14" s="47" t="s">
        <v>24</v>
      </c>
      <c r="B14" s="5">
        <v>11010100</v>
      </c>
      <c r="C14" s="44">
        <v>169334960</v>
      </c>
      <c r="D14" s="44">
        <v>38730839.6</v>
      </c>
      <c r="E14" s="45">
        <f t="shared" si="0"/>
        <v>22.87232335248433</v>
      </c>
      <c r="F14" s="44"/>
      <c r="G14" s="46"/>
      <c r="H14" s="45"/>
      <c r="I14" s="44">
        <f t="shared" si="1"/>
        <v>169334960</v>
      </c>
      <c r="J14" s="44">
        <f t="shared" si="1"/>
        <v>38730839.6</v>
      </c>
      <c r="K14" s="45">
        <f t="shared" si="2"/>
        <v>22.87232335248433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60.75">
      <c r="A15" s="47" t="s">
        <v>25</v>
      </c>
      <c r="B15" s="5">
        <v>11010400</v>
      </c>
      <c r="C15" s="44">
        <v>10500000</v>
      </c>
      <c r="D15" s="44">
        <v>1202022.89</v>
      </c>
      <c r="E15" s="45">
        <f t="shared" si="0"/>
        <v>11.447837047619046</v>
      </c>
      <c r="F15" s="44"/>
      <c r="G15" s="46"/>
      <c r="H15" s="45"/>
      <c r="I15" s="44">
        <f t="shared" si="1"/>
        <v>10500000</v>
      </c>
      <c r="J15" s="44">
        <f t="shared" si="1"/>
        <v>1202022.89</v>
      </c>
      <c r="K15" s="45">
        <f t="shared" si="2"/>
        <v>11.447837047619046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40.5">
      <c r="A16" s="47" t="s">
        <v>26</v>
      </c>
      <c r="B16" s="5">
        <v>11010500</v>
      </c>
      <c r="C16" s="44">
        <v>2000000</v>
      </c>
      <c r="D16" s="44">
        <v>311003.36</v>
      </c>
      <c r="E16" s="45">
        <f t="shared" si="0"/>
        <v>15.550168000000001</v>
      </c>
      <c r="F16" s="44"/>
      <c r="G16" s="46"/>
      <c r="H16" s="45"/>
      <c r="I16" s="44">
        <f t="shared" si="1"/>
        <v>2000000</v>
      </c>
      <c r="J16" s="44">
        <f t="shared" si="1"/>
        <v>311003.36</v>
      </c>
      <c r="K16" s="45">
        <f t="shared" si="2"/>
        <v>15.550168000000001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60.75">
      <c r="A17" s="47" t="s">
        <v>282</v>
      </c>
      <c r="B17" s="5">
        <v>11010600</v>
      </c>
      <c r="C17" s="44"/>
      <c r="D17" s="44">
        <v>540.75</v>
      </c>
      <c r="E17" s="45"/>
      <c r="F17" s="44"/>
      <c r="G17" s="46"/>
      <c r="H17" s="45"/>
      <c r="I17" s="44"/>
      <c r="J17" s="44">
        <f t="shared" si="1"/>
        <v>540.75</v>
      </c>
      <c r="K17" s="45"/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</row>
    <row r="18" spans="1:19" ht="60.75">
      <c r="A18" s="51" t="s">
        <v>278</v>
      </c>
      <c r="B18" s="5">
        <v>11011300</v>
      </c>
      <c r="C18" s="44"/>
      <c r="D18" s="44">
        <v>132122</v>
      </c>
      <c r="E18" s="45"/>
      <c r="F18" s="44"/>
      <c r="G18" s="46"/>
      <c r="H18" s="45"/>
      <c r="I18" s="44"/>
      <c r="J18" s="44">
        <f t="shared" si="1"/>
        <v>132122</v>
      </c>
      <c r="K18" s="45"/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</row>
    <row r="19" spans="1:11" ht="20.25">
      <c r="A19" s="48" t="s">
        <v>87</v>
      </c>
      <c r="B19" s="49">
        <v>11020000</v>
      </c>
      <c r="C19" s="44">
        <f>C20</f>
        <v>309000</v>
      </c>
      <c r="D19" s="44">
        <f>D20</f>
        <v>23220.8</v>
      </c>
      <c r="E19" s="45">
        <f t="shared" si="0"/>
        <v>7.514822006472492</v>
      </c>
      <c r="F19" s="44"/>
      <c r="G19" s="46"/>
      <c r="H19" s="45"/>
      <c r="I19" s="44">
        <f t="shared" si="1"/>
        <v>309000</v>
      </c>
      <c r="J19" s="44">
        <f t="shared" si="1"/>
        <v>23220.8</v>
      </c>
      <c r="K19" s="45">
        <f t="shared" si="2"/>
        <v>7.514822006472492</v>
      </c>
    </row>
    <row r="20" spans="1:11" ht="40.5">
      <c r="A20" s="48" t="s">
        <v>88</v>
      </c>
      <c r="B20" s="50">
        <v>11020200</v>
      </c>
      <c r="C20" s="44">
        <v>309000</v>
      </c>
      <c r="D20" s="44">
        <v>23220.8</v>
      </c>
      <c r="E20" s="45">
        <f t="shared" si="0"/>
        <v>7.514822006472492</v>
      </c>
      <c r="F20" s="44"/>
      <c r="G20" s="46"/>
      <c r="H20" s="45"/>
      <c r="I20" s="44">
        <f t="shared" si="1"/>
        <v>309000</v>
      </c>
      <c r="J20" s="44">
        <f t="shared" si="1"/>
        <v>23220.8</v>
      </c>
      <c r="K20" s="45">
        <f t="shared" si="2"/>
        <v>7.514822006472492</v>
      </c>
    </row>
    <row r="21" spans="1:19" ht="40.5">
      <c r="A21" s="43" t="s">
        <v>27</v>
      </c>
      <c r="B21" s="4">
        <v>13000000</v>
      </c>
      <c r="C21" s="44">
        <f>C22+C25</f>
        <v>2921900</v>
      </c>
      <c r="D21" s="44">
        <f>D22+D25</f>
        <v>1167566.7300000002</v>
      </c>
      <c r="E21" s="45">
        <f t="shared" si="0"/>
        <v>39.959161162257445</v>
      </c>
      <c r="F21" s="44"/>
      <c r="G21" s="46"/>
      <c r="H21" s="45"/>
      <c r="I21" s="44">
        <f t="shared" si="1"/>
        <v>2921900</v>
      </c>
      <c r="J21" s="44">
        <f t="shared" si="1"/>
        <v>1167566.7300000002</v>
      </c>
      <c r="K21" s="45">
        <f t="shared" si="2"/>
        <v>39.959161162257445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</row>
    <row r="22" spans="1:19" ht="20.25">
      <c r="A22" s="47" t="s">
        <v>42</v>
      </c>
      <c r="B22" s="4">
        <v>13010000</v>
      </c>
      <c r="C22" s="44">
        <f>C23+C24</f>
        <v>2891900</v>
      </c>
      <c r="D22" s="44">
        <f>D23+D24</f>
        <v>1160362.87</v>
      </c>
      <c r="E22" s="45">
        <f t="shared" si="0"/>
        <v>40.12458487499568</v>
      </c>
      <c r="F22" s="44"/>
      <c r="G22" s="46"/>
      <c r="H22" s="45"/>
      <c r="I22" s="44">
        <f t="shared" si="1"/>
        <v>2891900</v>
      </c>
      <c r="J22" s="44">
        <f t="shared" si="1"/>
        <v>1160362.87</v>
      </c>
      <c r="K22" s="45">
        <f t="shared" si="2"/>
        <v>40.12458487499568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</row>
    <row r="23" spans="1:19" ht="60.75">
      <c r="A23" s="47" t="s">
        <v>43</v>
      </c>
      <c r="B23" s="5">
        <v>13010100</v>
      </c>
      <c r="C23" s="44">
        <v>2503000</v>
      </c>
      <c r="D23" s="44">
        <v>803040.05</v>
      </c>
      <c r="E23" s="45">
        <f t="shared" si="0"/>
        <v>32.08310227726729</v>
      </c>
      <c r="F23" s="44"/>
      <c r="G23" s="46"/>
      <c r="H23" s="45"/>
      <c r="I23" s="44">
        <f t="shared" si="1"/>
        <v>2503000</v>
      </c>
      <c r="J23" s="44">
        <f t="shared" si="1"/>
        <v>803040.05</v>
      </c>
      <c r="K23" s="45">
        <f t="shared" si="2"/>
        <v>32.08310227726729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</row>
    <row r="24" spans="1:19" ht="81">
      <c r="A24" s="47" t="s">
        <v>44</v>
      </c>
      <c r="B24" s="5">
        <v>13010200</v>
      </c>
      <c r="C24" s="44">
        <v>388900</v>
      </c>
      <c r="D24" s="44">
        <v>357322.82</v>
      </c>
      <c r="E24" s="45">
        <f t="shared" si="0"/>
        <v>91.88038570326562</v>
      </c>
      <c r="F24" s="44"/>
      <c r="G24" s="46"/>
      <c r="H24" s="45"/>
      <c r="I24" s="44">
        <f t="shared" si="1"/>
        <v>388900</v>
      </c>
      <c r="J24" s="44">
        <f t="shared" si="1"/>
        <v>357322.82</v>
      </c>
      <c r="K24" s="45">
        <f t="shared" si="2"/>
        <v>91.88038570326562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</row>
    <row r="25" spans="1:19" ht="40.5">
      <c r="A25" s="47" t="s">
        <v>28</v>
      </c>
      <c r="B25" s="4">
        <v>13030000</v>
      </c>
      <c r="C25" s="44">
        <f>C26</f>
        <v>30000</v>
      </c>
      <c r="D25" s="44">
        <f>D26</f>
        <v>7203.86</v>
      </c>
      <c r="E25" s="45">
        <f t="shared" si="0"/>
        <v>24.012866666666667</v>
      </c>
      <c r="F25" s="44"/>
      <c r="G25" s="46"/>
      <c r="H25" s="45"/>
      <c r="I25" s="44">
        <f t="shared" si="1"/>
        <v>30000</v>
      </c>
      <c r="J25" s="44">
        <f t="shared" si="1"/>
        <v>7203.86</v>
      </c>
      <c r="K25" s="45">
        <f t="shared" si="2"/>
        <v>24.012866666666667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</row>
    <row r="26" spans="1:19" ht="40.5">
      <c r="A26" s="47" t="s">
        <v>29</v>
      </c>
      <c r="B26" s="5">
        <v>13030100</v>
      </c>
      <c r="C26" s="44">
        <v>30000</v>
      </c>
      <c r="D26" s="44">
        <v>7203.86</v>
      </c>
      <c r="E26" s="45">
        <f t="shared" si="0"/>
        <v>24.012866666666667</v>
      </c>
      <c r="F26" s="44"/>
      <c r="G26" s="46"/>
      <c r="H26" s="45"/>
      <c r="I26" s="44">
        <f t="shared" si="1"/>
        <v>30000</v>
      </c>
      <c r="J26" s="44">
        <f t="shared" si="1"/>
        <v>7203.86</v>
      </c>
      <c r="K26" s="45">
        <f t="shared" si="2"/>
        <v>24.012866666666667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</row>
    <row r="27" spans="1:19" ht="20.25">
      <c r="A27" s="43" t="s">
        <v>45</v>
      </c>
      <c r="B27" s="4">
        <v>14000000</v>
      </c>
      <c r="C27" s="44">
        <f>C28+C30+C32</f>
        <v>33170000</v>
      </c>
      <c r="D27" s="44">
        <f>D28+D30+D32</f>
        <v>8945494.299999999</v>
      </c>
      <c r="E27" s="45">
        <f t="shared" si="0"/>
        <v>26.96862918299668</v>
      </c>
      <c r="F27" s="44"/>
      <c r="G27" s="46"/>
      <c r="H27" s="45"/>
      <c r="I27" s="44">
        <f t="shared" si="1"/>
        <v>33170000</v>
      </c>
      <c r="J27" s="44">
        <f t="shared" si="1"/>
        <v>8945494.299999999</v>
      </c>
      <c r="K27" s="45">
        <f t="shared" si="2"/>
        <v>26.96862918299668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</row>
    <row r="28" spans="1:19" ht="40.5">
      <c r="A28" s="47" t="s">
        <v>46</v>
      </c>
      <c r="B28" s="4">
        <v>14020000</v>
      </c>
      <c r="C28" s="44">
        <f>C29</f>
        <v>6880000</v>
      </c>
      <c r="D28" s="44">
        <f>D29</f>
        <v>677479.35</v>
      </c>
      <c r="E28" s="45">
        <f t="shared" si="0"/>
        <v>9.847083575581394</v>
      </c>
      <c r="F28" s="44"/>
      <c r="G28" s="46"/>
      <c r="H28" s="45"/>
      <c r="I28" s="44">
        <f t="shared" si="1"/>
        <v>6880000</v>
      </c>
      <c r="J28" s="44">
        <f t="shared" si="1"/>
        <v>677479.35</v>
      </c>
      <c r="K28" s="45">
        <f t="shared" si="2"/>
        <v>9.847083575581394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</row>
    <row r="29" spans="1:19" ht="20.25">
      <c r="A29" s="47" t="s">
        <v>47</v>
      </c>
      <c r="B29" s="5">
        <v>14021900</v>
      </c>
      <c r="C29" s="44">
        <v>6880000</v>
      </c>
      <c r="D29" s="44">
        <v>677479.35</v>
      </c>
      <c r="E29" s="45">
        <f t="shared" si="0"/>
        <v>9.847083575581394</v>
      </c>
      <c r="F29" s="44"/>
      <c r="G29" s="46"/>
      <c r="H29" s="45"/>
      <c r="I29" s="44">
        <f t="shared" si="1"/>
        <v>6880000</v>
      </c>
      <c r="J29" s="44">
        <f t="shared" si="1"/>
        <v>677479.35</v>
      </c>
      <c r="K29" s="45">
        <f t="shared" si="2"/>
        <v>9.847083575581394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</row>
    <row r="30" spans="1:19" ht="40.5">
      <c r="A30" s="47" t="s">
        <v>48</v>
      </c>
      <c r="B30" s="4">
        <v>14030000</v>
      </c>
      <c r="C30" s="44">
        <f>C31</f>
        <v>18020000</v>
      </c>
      <c r="D30" s="44">
        <f>D31</f>
        <v>3847883.76</v>
      </c>
      <c r="E30" s="45">
        <f t="shared" si="0"/>
        <v>21.353405993340733</v>
      </c>
      <c r="F30" s="44"/>
      <c r="G30" s="46"/>
      <c r="H30" s="45"/>
      <c r="I30" s="44">
        <f t="shared" si="1"/>
        <v>18020000</v>
      </c>
      <c r="J30" s="44">
        <f t="shared" si="1"/>
        <v>3847883.76</v>
      </c>
      <c r="K30" s="45">
        <f t="shared" si="2"/>
        <v>21.353405993340733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</row>
    <row r="31" spans="1:19" ht="20.25">
      <c r="A31" s="47" t="s">
        <v>47</v>
      </c>
      <c r="B31" s="5">
        <v>14031900</v>
      </c>
      <c r="C31" s="44">
        <v>18020000</v>
      </c>
      <c r="D31" s="44">
        <v>3847883.76</v>
      </c>
      <c r="E31" s="45">
        <f t="shared" si="0"/>
        <v>21.353405993340733</v>
      </c>
      <c r="F31" s="44"/>
      <c r="G31" s="46"/>
      <c r="H31" s="45"/>
      <c r="I31" s="44">
        <f t="shared" si="1"/>
        <v>18020000</v>
      </c>
      <c r="J31" s="44">
        <f t="shared" si="1"/>
        <v>3847883.76</v>
      </c>
      <c r="K31" s="45">
        <f t="shared" si="2"/>
        <v>21.353405993340733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</row>
    <row r="32" spans="1:19" ht="40.5">
      <c r="A32" s="47" t="s">
        <v>49</v>
      </c>
      <c r="B32" s="4">
        <v>14040000</v>
      </c>
      <c r="C32" s="44">
        <f>C33+C34</f>
        <v>8270000</v>
      </c>
      <c r="D32" s="44">
        <f>D33+D34</f>
        <v>4420131.1899999995</v>
      </c>
      <c r="E32" s="45">
        <f t="shared" si="0"/>
        <v>53.44777738814993</v>
      </c>
      <c r="F32" s="44"/>
      <c r="G32" s="46"/>
      <c r="H32" s="45"/>
      <c r="I32" s="44">
        <f t="shared" si="1"/>
        <v>8270000</v>
      </c>
      <c r="J32" s="44">
        <f t="shared" si="1"/>
        <v>4420131.1899999995</v>
      </c>
      <c r="K32" s="45">
        <f t="shared" si="2"/>
        <v>53.44777738814993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</row>
    <row r="33" spans="1:19" ht="101.25">
      <c r="A33" s="51" t="s">
        <v>90</v>
      </c>
      <c r="B33" s="5">
        <v>14040100</v>
      </c>
      <c r="C33" s="44">
        <v>4530000</v>
      </c>
      <c r="D33" s="44">
        <v>807159.66</v>
      </c>
      <c r="E33" s="45">
        <f t="shared" si="0"/>
        <v>17.8180940397351</v>
      </c>
      <c r="F33" s="44"/>
      <c r="G33" s="46"/>
      <c r="H33" s="45"/>
      <c r="I33" s="44">
        <f t="shared" si="1"/>
        <v>4530000</v>
      </c>
      <c r="J33" s="44">
        <f t="shared" si="1"/>
        <v>807159.66</v>
      </c>
      <c r="K33" s="45">
        <f t="shared" si="2"/>
        <v>17.8180940397351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</row>
    <row r="34" spans="1:19" ht="81">
      <c r="A34" s="51" t="s">
        <v>91</v>
      </c>
      <c r="B34" s="5">
        <v>14040200</v>
      </c>
      <c r="C34" s="44">
        <v>3740000</v>
      </c>
      <c r="D34" s="44">
        <v>3612971.53</v>
      </c>
      <c r="E34" s="45">
        <f t="shared" si="0"/>
        <v>96.60351684491978</v>
      </c>
      <c r="F34" s="44"/>
      <c r="G34" s="46"/>
      <c r="H34" s="45"/>
      <c r="I34" s="44">
        <f t="shared" si="1"/>
        <v>3740000</v>
      </c>
      <c r="J34" s="44">
        <f t="shared" si="1"/>
        <v>3612971.53</v>
      </c>
      <c r="K34" s="45">
        <f t="shared" si="2"/>
        <v>96.60351684491978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</row>
    <row r="35" spans="1:19" ht="40.5">
      <c r="A35" s="43" t="s">
        <v>50</v>
      </c>
      <c r="B35" s="4">
        <v>18000000</v>
      </c>
      <c r="C35" s="44">
        <f>C36+C48+C50</f>
        <v>67658300</v>
      </c>
      <c r="D35" s="44">
        <f>D36+D48+D50</f>
        <v>20475930.990000002</v>
      </c>
      <c r="E35" s="45">
        <f t="shared" si="0"/>
        <v>30.26373850658382</v>
      </c>
      <c r="F35" s="44"/>
      <c r="G35" s="46"/>
      <c r="H35" s="45"/>
      <c r="I35" s="44">
        <f t="shared" si="1"/>
        <v>67658300</v>
      </c>
      <c r="J35" s="44">
        <f t="shared" si="1"/>
        <v>20475930.990000002</v>
      </c>
      <c r="K35" s="45">
        <f t="shared" si="2"/>
        <v>30.26373850658382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</row>
    <row r="36" spans="1:19" ht="20.25">
      <c r="A36" s="47" t="s">
        <v>51</v>
      </c>
      <c r="B36" s="4">
        <v>18010000</v>
      </c>
      <c r="C36" s="44">
        <f>C37+C38+C39+C40+C41+C42+C43+C44+C45+C46</f>
        <v>24979600</v>
      </c>
      <c r="D36" s="44">
        <f>D37+D38+D39+D40+D41+D42+D43+D44+D45+D46</f>
        <v>6624954.52</v>
      </c>
      <c r="E36" s="45">
        <f t="shared" si="0"/>
        <v>26.521459591026275</v>
      </c>
      <c r="F36" s="44"/>
      <c r="G36" s="46"/>
      <c r="H36" s="45"/>
      <c r="I36" s="44">
        <f>C36+F36</f>
        <v>24979600</v>
      </c>
      <c r="J36" s="44">
        <f t="shared" si="1"/>
        <v>6624954.52</v>
      </c>
      <c r="K36" s="45">
        <f t="shared" si="2"/>
        <v>26.521459591026275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</row>
    <row r="37" spans="1:19" ht="60.75">
      <c r="A37" s="47" t="s">
        <v>52</v>
      </c>
      <c r="B37" s="5">
        <v>18010100</v>
      </c>
      <c r="C37" s="44">
        <v>11300</v>
      </c>
      <c r="D37" s="44">
        <v>3437.4</v>
      </c>
      <c r="E37" s="45">
        <f t="shared" si="0"/>
        <v>30.419469026548672</v>
      </c>
      <c r="F37" s="44"/>
      <c r="G37" s="46"/>
      <c r="H37" s="45"/>
      <c r="I37" s="44">
        <f t="shared" si="1"/>
        <v>11300</v>
      </c>
      <c r="J37" s="44">
        <f t="shared" si="1"/>
        <v>3437.4</v>
      </c>
      <c r="K37" s="45">
        <f t="shared" si="2"/>
        <v>30.419469026548672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</row>
    <row r="38" spans="1:19" ht="60.75">
      <c r="A38" s="47" t="s">
        <v>53</v>
      </c>
      <c r="B38" s="5">
        <v>18010200</v>
      </c>
      <c r="C38" s="44">
        <v>580100</v>
      </c>
      <c r="D38" s="44">
        <v>334350.56</v>
      </c>
      <c r="E38" s="45">
        <f t="shared" si="0"/>
        <v>57.636710911911734</v>
      </c>
      <c r="F38" s="44"/>
      <c r="G38" s="46"/>
      <c r="H38" s="45"/>
      <c r="I38" s="44">
        <f t="shared" si="1"/>
        <v>580100</v>
      </c>
      <c r="J38" s="44">
        <f t="shared" si="1"/>
        <v>334350.56</v>
      </c>
      <c r="K38" s="45">
        <f t="shared" si="2"/>
        <v>57.636710911911734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</row>
    <row r="39" spans="1:19" ht="60.75">
      <c r="A39" s="47" t="s">
        <v>54</v>
      </c>
      <c r="B39" s="5">
        <v>18010300</v>
      </c>
      <c r="C39" s="44">
        <v>1452400</v>
      </c>
      <c r="D39" s="44">
        <v>653643.5</v>
      </c>
      <c r="E39" s="45">
        <f t="shared" si="0"/>
        <v>45.00437207380887</v>
      </c>
      <c r="F39" s="44"/>
      <c r="G39" s="46"/>
      <c r="H39" s="45"/>
      <c r="I39" s="44">
        <f t="shared" si="1"/>
        <v>1452400</v>
      </c>
      <c r="J39" s="44">
        <f t="shared" si="1"/>
        <v>653643.5</v>
      </c>
      <c r="K39" s="45">
        <f t="shared" si="2"/>
        <v>45.00437207380887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/>
      <c r="R39" s="2">
        <v>0</v>
      </c>
      <c r="S39" s="2">
        <v>0</v>
      </c>
    </row>
    <row r="40" spans="1:19" ht="60.75">
      <c r="A40" s="47" t="s">
        <v>55</v>
      </c>
      <c r="B40" s="5">
        <v>18010400</v>
      </c>
      <c r="C40" s="44">
        <v>1293200</v>
      </c>
      <c r="D40" s="44">
        <v>411103.46</v>
      </c>
      <c r="E40" s="45">
        <f t="shared" si="0"/>
        <v>31.789627281163007</v>
      </c>
      <c r="F40" s="44"/>
      <c r="G40" s="46"/>
      <c r="H40" s="45"/>
      <c r="I40" s="44">
        <f t="shared" si="1"/>
        <v>1293200</v>
      </c>
      <c r="J40" s="44">
        <f t="shared" si="1"/>
        <v>411103.46</v>
      </c>
      <c r="K40" s="45">
        <f t="shared" si="2"/>
        <v>31.789627281163007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</row>
    <row r="41" spans="1:19" ht="20.25">
      <c r="A41" s="47" t="s">
        <v>56</v>
      </c>
      <c r="B41" s="5">
        <v>18010500</v>
      </c>
      <c r="C41" s="44">
        <v>9227600</v>
      </c>
      <c r="D41" s="44">
        <v>2334107.51</v>
      </c>
      <c r="E41" s="45">
        <f t="shared" si="0"/>
        <v>25.29484925657809</v>
      </c>
      <c r="F41" s="44"/>
      <c r="G41" s="46"/>
      <c r="H41" s="45"/>
      <c r="I41" s="44">
        <f t="shared" si="1"/>
        <v>9227600</v>
      </c>
      <c r="J41" s="44">
        <f t="shared" si="1"/>
        <v>2334107.51</v>
      </c>
      <c r="K41" s="45">
        <f t="shared" si="2"/>
        <v>25.29484925657809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</row>
    <row r="42" spans="1:19" ht="20.25">
      <c r="A42" s="47" t="s">
        <v>57</v>
      </c>
      <c r="B42" s="5">
        <v>18010600</v>
      </c>
      <c r="C42" s="44">
        <v>9270000</v>
      </c>
      <c r="D42" s="44">
        <v>2329027.63</v>
      </c>
      <c r="E42" s="45">
        <f t="shared" si="0"/>
        <v>25.12435415318231</v>
      </c>
      <c r="F42" s="44"/>
      <c r="G42" s="46"/>
      <c r="H42" s="45"/>
      <c r="I42" s="44">
        <f t="shared" si="1"/>
        <v>9270000</v>
      </c>
      <c r="J42" s="44">
        <f t="shared" si="1"/>
        <v>2329027.63</v>
      </c>
      <c r="K42" s="45">
        <f t="shared" si="2"/>
        <v>25.12435415318231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</row>
    <row r="43" spans="1:19" ht="20.25">
      <c r="A43" s="47" t="s">
        <v>58</v>
      </c>
      <c r="B43" s="5">
        <v>18010700</v>
      </c>
      <c r="C43" s="44">
        <v>1500000</v>
      </c>
      <c r="D43" s="44">
        <v>209599.81</v>
      </c>
      <c r="E43" s="45">
        <f t="shared" si="0"/>
        <v>13.973320666666666</v>
      </c>
      <c r="F43" s="44"/>
      <c r="G43" s="46"/>
      <c r="H43" s="45"/>
      <c r="I43" s="44">
        <f t="shared" si="1"/>
        <v>1500000</v>
      </c>
      <c r="J43" s="44">
        <f t="shared" si="1"/>
        <v>209599.81</v>
      </c>
      <c r="K43" s="45">
        <f t="shared" si="2"/>
        <v>13.973320666666666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</row>
    <row r="44" spans="1:19" ht="20.25">
      <c r="A44" s="47" t="s">
        <v>59</v>
      </c>
      <c r="B44" s="5">
        <v>18010900</v>
      </c>
      <c r="C44" s="44">
        <v>1620000</v>
      </c>
      <c r="D44" s="44">
        <v>335547.61</v>
      </c>
      <c r="E44" s="45">
        <f t="shared" si="0"/>
        <v>20.712815432098765</v>
      </c>
      <c r="F44" s="44"/>
      <c r="G44" s="46"/>
      <c r="H44" s="45"/>
      <c r="I44" s="44">
        <f t="shared" si="1"/>
        <v>1620000</v>
      </c>
      <c r="J44" s="44">
        <f t="shared" si="1"/>
        <v>335547.61</v>
      </c>
      <c r="K44" s="45">
        <f t="shared" si="2"/>
        <v>20.712815432098765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</row>
    <row r="45" spans="1:19" ht="20.25">
      <c r="A45" s="47" t="s">
        <v>60</v>
      </c>
      <c r="B45" s="5">
        <v>18011100</v>
      </c>
      <c r="C45" s="44">
        <v>25000</v>
      </c>
      <c r="D45" s="44">
        <v>12500</v>
      </c>
      <c r="E45" s="45">
        <f t="shared" si="0"/>
        <v>50</v>
      </c>
      <c r="F45" s="44"/>
      <c r="G45" s="46"/>
      <c r="H45" s="45"/>
      <c r="I45" s="44">
        <f t="shared" si="1"/>
        <v>25000</v>
      </c>
      <c r="J45" s="44">
        <f t="shared" si="1"/>
        <v>12500</v>
      </c>
      <c r="K45" s="45">
        <f t="shared" si="2"/>
        <v>50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</row>
    <row r="46" spans="1:11" ht="20.25">
      <c r="A46" s="92" t="s">
        <v>285</v>
      </c>
      <c r="B46" s="93">
        <v>18020000</v>
      </c>
      <c r="C46" s="44"/>
      <c r="D46" s="44">
        <f>D47</f>
        <v>1637.04</v>
      </c>
      <c r="E46" s="45"/>
      <c r="F46" s="44"/>
      <c r="G46" s="46"/>
      <c r="H46" s="45"/>
      <c r="I46" s="44">
        <f t="shared" si="1"/>
        <v>0</v>
      </c>
      <c r="J46" s="44">
        <f t="shared" si="1"/>
        <v>1637.04</v>
      </c>
      <c r="K46" s="45"/>
    </row>
    <row r="47" spans="1:19" ht="40.5">
      <c r="A47" s="92" t="s">
        <v>286</v>
      </c>
      <c r="B47" s="93">
        <v>18020100</v>
      </c>
      <c r="C47" s="44"/>
      <c r="D47" s="44">
        <v>1637.04</v>
      </c>
      <c r="E47" s="45"/>
      <c r="F47" s="44"/>
      <c r="G47" s="46"/>
      <c r="H47" s="45"/>
      <c r="I47" s="44">
        <f t="shared" si="1"/>
        <v>0</v>
      </c>
      <c r="J47" s="44">
        <f t="shared" si="1"/>
        <v>1637.04</v>
      </c>
      <c r="K47" s="45"/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</row>
    <row r="48" spans="1:19" ht="20.25">
      <c r="A48" s="47" t="s">
        <v>61</v>
      </c>
      <c r="B48" s="4">
        <v>18030000</v>
      </c>
      <c r="C48" s="44">
        <f>C49</f>
        <v>96300</v>
      </c>
      <c r="D48" s="44">
        <f>D49</f>
        <v>23832.5</v>
      </c>
      <c r="E48" s="45">
        <f t="shared" si="0"/>
        <v>24.748182762201452</v>
      </c>
      <c r="F48" s="44"/>
      <c r="G48" s="46"/>
      <c r="H48" s="45"/>
      <c r="I48" s="44">
        <f t="shared" si="1"/>
        <v>96300</v>
      </c>
      <c r="J48" s="44">
        <f t="shared" si="1"/>
        <v>23832.5</v>
      </c>
      <c r="K48" s="45">
        <f t="shared" si="2"/>
        <v>24.748182762201452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</row>
    <row r="49" spans="1:19" ht="20.25">
      <c r="A49" s="47" t="s">
        <v>62</v>
      </c>
      <c r="B49" s="5">
        <v>18030200</v>
      </c>
      <c r="C49" s="44">
        <v>96300</v>
      </c>
      <c r="D49" s="44">
        <v>23832.5</v>
      </c>
      <c r="E49" s="45">
        <f t="shared" si="0"/>
        <v>24.748182762201452</v>
      </c>
      <c r="F49" s="44"/>
      <c r="G49" s="46"/>
      <c r="H49" s="45"/>
      <c r="I49" s="44">
        <f t="shared" si="1"/>
        <v>96300</v>
      </c>
      <c r="J49" s="44">
        <f t="shared" si="1"/>
        <v>23832.5</v>
      </c>
      <c r="K49" s="45">
        <f t="shared" si="2"/>
        <v>24.748182762201452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</row>
    <row r="50" spans="1:19" ht="20.25">
      <c r="A50" s="47" t="s">
        <v>63</v>
      </c>
      <c r="B50" s="4">
        <v>18050000</v>
      </c>
      <c r="C50" s="44">
        <f>C51+C52+C53</f>
        <v>42582400</v>
      </c>
      <c r="D50" s="44">
        <f>D51+D52+D53</f>
        <v>13827143.97</v>
      </c>
      <c r="E50" s="45">
        <f t="shared" si="0"/>
        <v>32.47149989197415</v>
      </c>
      <c r="F50" s="44"/>
      <c r="G50" s="46"/>
      <c r="H50" s="45"/>
      <c r="I50" s="44">
        <f t="shared" si="1"/>
        <v>42582400</v>
      </c>
      <c r="J50" s="44">
        <f t="shared" si="1"/>
        <v>13827143.97</v>
      </c>
      <c r="K50" s="45">
        <f t="shared" si="2"/>
        <v>32.47149989197415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</row>
    <row r="51" spans="1:19" ht="20.25">
      <c r="A51" s="47" t="s">
        <v>64</v>
      </c>
      <c r="B51" s="5">
        <v>18050300</v>
      </c>
      <c r="C51" s="44">
        <v>2304700</v>
      </c>
      <c r="D51" s="44">
        <v>683553.9</v>
      </c>
      <c r="E51" s="45">
        <f t="shared" si="0"/>
        <v>29.659127001345077</v>
      </c>
      <c r="F51" s="44"/>
      <c r="G51" s="46"/>
      <c r="H51" s="45"/>
      <c r="I51" s="44">
        <f t="shared" si="1"/>
        <v>2304700</v>
      </c>
      <c r="J51" s="44">
        <f t="shared" si="1"/>
        <v>683553.9</v>
      </c>
      <c r="K51" s="45">
        <f t="shared" si="2"/>
        <v>29.659127001345077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</row>
    <row r="52" spans="1:19" ht="20.25">
      <c r="A52" s="47" t="s">
        <v>65</v>
      </c>
      <c r="B52" s="5">
        <v>18050400</v>
      </c>
      <c r="C52" s="44">
        <v>37327700</v>
      </c>
      <c r="D52" s="44">
        <v>12318988.39</v>
      </c>
      <c r="E52" s="45">
        <f t="shared" si="0"/>
        <v>33.00227013719035</v>
      </c>
      <c r="F52" s="44"/>
      <c r="G52" s="46"/>
      <c r="H52" s="45"/>
      <c r="I52" s="44">
        <f t="shared" si="1"/>
        <v>37327700</v>
      </c>
      <c r="J52" s="44">
        <f t="shared" si="1"/>
        <v>12318988.39</v>
      </c>
      <c r="K52" s="45">
        <f t="shared" si="2"/>
        <v>33.00227013719035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</row>
    <row r="53" spans="1:19" ht="81">
      <c r="A53" s="47" t="s">
        <v>66</v>
      </c>
      <c r="B53" s="5">
        <v>18050500</v>
      </c>
      <c r="C53" s="44">
        <v>2950000</v>
      </c>
      <c r="D53" s="44">
        <v>824601.68</v>
      </c>
      <c r="E53" s="45">
        <f t="shared" si="0"/>
        <v>27.9525993220339</v>
      </c>
      <c r="F53" s="44"/>
      <c r="G53" s="46"/>
      <c r="H53" s="45"/>
      <c r="I53" s="44">
        <f t="shared" si="1"/>
        <v>2950000</v>
      </c>
      <c r="J53" s="44">
        <f t="shared" si="1"/>
        <v>824601.68</v>
      </c>
      <c r="K53" s="45">
        <f t="shared" si="2"/>
        <v>27.9525993220339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</row>
    <row r="54" spans="1:19" ht="20.25">
      <c r="A54" s="43" t="s">
        <v>30</v>
      </c>
      <c r="B54" s="4">
        <v>19000000</v>
      </c>
      <c r="C54" s="44"/>
      <c r="D54" s="44"/>
      <c r="E54" s="45"/>
      <c r="F54" s="44">
        <f>F55</f>
        <v>160900</v>
      </c>
      <c r="G54" s="44">
        <f>G55</f>
        <v>69026.12000000001</v>
      </c>
      <c r="H54" s="45">
        <f aca="true" t="shared" si="3" ref="H54:H59">G54/F54*100</f>
        <v>42.9000124300808</v>
      </c>
      <c r="I54" s="44">
        <f t="shared" si="1"/>
        <v>160900</v>
      </c>
      <c r="J54" s="44">
        <f t="shared" si="1"/>
        <v>69026.12000000001</v>
      </c>
      <c r="K54" s="45">
        <f t="shared" si="2"/>
        <v>42.9000124300808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</row>
    <row r="55" spans="1:19" ht="20.25">
      <c r="A55" s="47" t="s">
        <v>31</v>
      </c>
      <c r="B55" s="4">
        <v>19010000</v>
      </c>
      <c r="C55" s="44"/>
      <c r="D55" s="44"/>
      <c r="E55" s="45"/>
      <c r="F55" s="44">
        <f>F56+F57+F58</f>
        <v>160900</v>
      </c>
      <c r="G55" s="44">
        <f>G56+G57+G58</f>
        <v>69026.12000000001</v>
      </c>
      <c r="H55" s="45">
        <f t="shared" si="3"/>
        <v>42.9000124300808</v>
      </c>
      <c r="I55" s="44">
        <f t="shared" si="1"/>
        <v>160900</v>
      </c>
      <c r="J55" s="44">
        <f t="shared" si="1"/>
        <v>69026.12000000001</v>
      </c>
      <c r="K55" s="45">
        <f t="shared" si="2"/>
        <v>42.9000124300808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</row>
    <row r="56" spans="1:19" ht="81">
      <c r="A56" s="47" t="s">
        <v>32</v>
      </c>
      <c r="B56" s="5">
        <v>19010100</v>
      </c>
      <c r="C56" s="44"/>
      <c r="D56" s="44"/>
      <c r="E56" s="45"/>
      <c r="F56" s="44">
        <v>51800</v>
      </c>
      <c r="G56" s="52">
        <v>15190.08</v>
      </c>
      <c r="H56" s="45">
        <f t="shared" si="3"/>
        <v>29.324478764478762</v>
      </c>
      <c r="I56" s="44">
        <f t="shared" si="1"/>
        <v>51800</v>
      </c>
      <c r="J56" s="44">
        <f t="shared" si="1"/>
        <v>15190.08</v>
      </c>
      <c r="K56" s="45">
        <f t="shared" si="2"/>
        <v>29.324478764478762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</row>
    <row r="57" spans="1:19" ht="40.5">
      <c r="A57" s="47" t="s">
        <v>33</v>
      </c>
      <c r="B57" s="5">
        <v>19010200</v>
      </c>
      <c r="C57" s="44"/>
      <c r="D57" s="44"/>
      <c r="E57" s="45"/>
      <c r="F57" s="44">
        <v>77700</v>
      </c>
      <c r="G57" s="52">
        <v>39412.16</v>
      </c>
      <c r="H57" s="45">
        <f t="shared" si="3"/>
        <v>50.72350064350065</v>
      </c>
      <c r="I57" s="44">
        <f t="shared" si="1"/>
        <v>77700</v>
      </c>
      <c r="J57" s="44">
        <f t="shared" si="1"/>
        <v>39412.16</v>
      </c>
      <c r="K57" s="45">
        <f t="shared" si="2"/>
        <v>50.72350064350065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</row>
    <row r="58" spans="1:19" ht="60.75">
      <c r="A58" s="47" t="s">
        <v>34</v>
      </c>
      <c r="B58" s="5">
        <v>19010300</v>
      </c>
      <c r="C58" s="44"/>
      <c r="D58" s="44"/>
      <c r="E58" s="45"/>
      <c r="F58" s="44">
        <v>31400</v>
      </c>
      <c r="G58" s="52">
        <v>14423.88</v>
      </c>
      <c r="H58" s="45">
        <f t="shared" si="3"/>
        <v>45.93592356687898</v>
      </c>
      <c r="I58" s="44">
        <f t="shared" si="1"/>
        <v>31400</v>
      </c>
      <c r="J58" s="44">
        <f t="shared" si="1"/>
        <v>14423.88</v>
      </c>
      <c r="K58" s="45">
        <f t="shared" si="2"/>
        <v>45.93592356687898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</row>
    <row r="59" spans="1:19" ht="20.25">
      <c r="A59" s="40" t="s">
        <v>35</v>
      </c>
      <c r="B59" s="4">
        <v>20000000</v>
      </c>
      <c r="C59" s="41">
        <f>C60+C66+C76</f>
        <v>3565000</v>
      </c>
      <c r="D59" s="41">
        <f>D60+D66+D76</f>
        <v>1311923.95</v>
      </c>
      <c r="E59" s="42">
        <f t="shared" si="0"/>
        <v>36.80011079943899</v>
      </c>
      <c r="F59" s="41">
        <f>F60+F66+F76+F81</f>
        <v>4191950</v>
      </c>
      <c r="G59" s="41">
        <f>G60+G66+G76+G81</f>
        <v>2746996.96</v>
      </c>
      <c r="H59" s="42">
        <f t="shared" si="3"/>
        <v>65.53028924486217</v>
      </c>
      <c r="I59" s="41">
        <f t="shared" si="1"/>
        <v>7756950</v>
      </c>
      <c r="J59" s="41">
        <f t="shared" si="1"/>
        <v>4058920.91</v>
      </c>
      <c r="K59" s="42">
        <f t="shared" si="2"/>
        <v>52.32624820322421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</row>
    <row r="60" spans="1:19" ht="20.25">
      <c r="A60" s="43" t="s">
        <v>36</v>
      </c>
      <c r="B60" s="4">
        <v>21000000</v>
      </c>
      <c r="C60" s="44">
        <f>C61</f>
        <v>235600</v>
      </c>
      <c r="D60" s="44">
        <f>D61</f>
        <v>255195.27</v>
      </c>
      <c r="E60" s="45">
        <f t="shared" si="0"/>
        <v>108.31717741935482</v>
      </c>
      <c r="F60" s="44">
        <f>F61</f>
        <v>0</v>
      </c>
      <c r="G60" s="44">
        <f>G61</f>
        <v>0</v>
      </c>
      <c r="H60" s="45"/>
      <c r="I60" s="44">
        <f t="shared" si="1"/>
        <v>235600</v>
      </c>
      <c r="J60" s="44">
        <f t="shared" si="1"/>
        <v>255195.27</v>
      </c>
      <c r="K60" s="45">
        <f t="shared" si="2"/>
        <v>108.31717741935482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</row>
    <row r="61" spans="1:11" ht="20.25">
      <c r="A61" s="47" t="s">
        <v>37</v>
      </c>
      <c r="B61" s="4">
        <v>21080000</v>
      </c>
      <c r="C61" s="44">
        <f>C63+C64+C65</f>
        <v>235600</v>
      </c>
      <c r="D61" s="44">
        <f>D63+D64+D65+D62</f>
        <v>255195.27</v>
      </c>
      <c r="E61" s="45">
        <f t="shared" si="0"/>
        <v>108.31717741935482</v>
      </c>
      <c r="F61" s="44"/>
      <c r="G61" s="46"/>
      <c r="H61" s="45"/>
      <c r="I61" s="44">
        <f t="shared" si="1"/>
        <v>235600</v>
      </c>
      <c r="J61" s="44">
        <f t="shared" si="1"/>
        <v>255195.27</v>
      </c>
      <c r="K61" s="45">
        <f t="shared" si="2"/>
        <v>108.31717741935482</v>
      </c>
    </row>
    <row r="62" spans="1:11" ht="20.25">
      <c r="A62" s="47" t="s">
        <v>37</v>
      </c>
      <c r="B62" s="5">
        <v>21080500</v>
      </c>
      <c r="C62" s="44"/>
      <c r="D62" s="44">
        <v>61</v>
      </c>
      <c r="E62" s="45"/>
      <c r="F62" s="44"/>
      <c r="G62" s="46"/>
      <c r="H62" s="45"/>
      <c r="I62" s="44"/>
      <c r="J62" s="44"/>
      <c r="K62" s="45"/>
    </row>
    <row r="63" spans="1:19" ht="20.25">
      <c r="A63" s="47" t="s">
        <v>67</v>
      </c>
      <c r="B63" s="5">
        <v>21081100</v>
      </c>
      <c r="C63" s="44">
        <v>29600</v>
      </c>
      <c r="D63" s="44">
        <v>0</v>
      </c>
      <c r="E63" s="45">
        <f t="shared" si="0"/>
        <v>0</v>
      </c>
      <c r="F63" s="44"/>
      <c r="G63" s="46"/>
      <c r="H63" s="45"/>
      <c r="I63" s="44">
        <f t="shared" si="1"/>
        <v>29600</v>
      </c>
      <c r="J63" s="44">
        <f t="shared" si="1"/>
        <v>0</v>
      </c>
      <c r="K63" s="45">
        <f t="shared" si="2"/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</row>
    <row r="64" spans="1:19" ht="60.75">
      <c r="A64" s="47" t="s">
        <v>68</v>
      </c>
      <c r="B64" s="5">
        <v>21081500</v>
      </c>
      <c r="C64" s="44">
        <v>51000</v>
      </c>
      <c r="D64" s="44">
        <v>28536.97</v>
      </c>
      <c r="E64" s="45">
        <f t="shared" si="0"/>
        <v>55.954843137254905</v>
      </c>
      <c r="F64" s="44"/>
      <c r="G64" s="46"/>
      <c r="H64" s="45"/>
      <c r="I64" s="44">
        <f t="shared" si="1"/>
        <v>51000</v>
      </c>
      <c r="J64" s="44">
        <f t="shared" si="1"/>
        <v>28536.97</v>
      </c>
      <c r="K64" s="45">
        <f t="shared" si="2"/>
        <v>55.954843137254905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</row>
    <row r="65" spans="1:19" ht="81">
      <c r="A65" s="47" t="s">
        <v>276</v>
      </c>
      <c r="B65" s="5">
        <v>21081800</v>
      </c>
      <c r="C65" s="44">
        <v>155000</v>
      </c>
      <c r="D65" s="44">
        <v>226597.3</v>
      </c>
      <c r="E65" s="45">
        <f t="shared" si="0"/>
        <v>146.1918064516129</v>
      </c>
      <c r="F65" s="44"/>
      <c r="G65" s="46"/>
      <c r="H65" s="45"/>
      <c r="I65" s="44">
        <f t="shared" si="1"/>
        <v>155000</v>
      </c>
      <c r="J65" s="44">
        <f t="shared" si="1"/>
        <v>226597.3</v>
      </c>
      <c r="K65" s="45">
        <f t="shared" si="2"/>
        <v>146.1918064516129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</row>
    <row r="66" spans="1:19" ht="40.5">
      <c r="A66" s="43" t="s">
        <v>38</v>
      </c>
      <c r="B66" s="4">
        <v>22000000</v>
      </c>
      <c r="C66" s="44">
        <f>C67+C71+C73</f>
        <v>3219400</v>
      </c>
      <c r="D66" s="44">
        <f>D67+D71+D73</f>
        <v>717004.5999999999</v>
      </c>
      <c r="E66" s="45">
        <f t="shared" si="0"/>
        <v>22.27137354786606</v>
      </c>
      <c r="F66" s="44"/>
      <c r="G66" s="46"/>
      <c r="H66" s="45"/>
      <c r="I66" s="44">
        <f t="shared" si="1"/>
        <v>3219400</v>
      </c>
      <c r="J66" s="44">
        <f t="shared" si="1"/>
        <v>717004.5999999999</v>
      </c>
      <c r="K66" s="45">
        <f t="shared" si="2"/>
        <v>22.27137354786606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</row>
    <row r="67" spans="1:19" ht="20.25">
      <c r="A67" s="47" t="s">
        <v>39</v>
      </c>
      <c r="B67" s="4">
        <v>22010000</v>
      </c>
      <c r="C67" s="44">
        <f>C68+C69+C70</f>
        <v>3069000</v>
      </c>
      <c r="D67" s="44">
        <f>D68+D69+D70</f>
        <v>644210.4199999999</v>
      </c>
      <c r="E67" s="45">
        <f t="shared" si="0"/>
        <v>20.99089019224503</v>
      </c>
      <c r="F67" s="44"/>
      <c r="G67" s="46"/>
      <c r="H67" s="45"/>
      <c r="I67" s="44">
        <f t="shared" si="1"/>
        <v>3069000</v>
      </c>
      <c r="J67" s="44">
        <f t="shared" si="1"/>
        <v>644210.4199999999</v>
      </c>
      <c r="K67" s="45">
        <f t="shared" si="2"/>
        <v>20.99089019224503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</row>
    <row r="68" spans="1:19" ht="60.75">
      <c r="A68" s="47" t="s">
        <v>69</v>
      </c>
      <c r="B68" s="5">
        <v>22010300</v>
      </c>
      <c r="C68" s="44">
        <v>96300</v>
      </c>
      <c r="D68" s="44">
        <v>30600</v>
      </c>
      <c r="E68" s="45">
        <f t="shared" si="0"/>
        <v>31.775700934579437</v>
      </c>
      <c r="F68" s="44"/>
      <c r="G68" s="46"/>
      <c r="H68" s="45"/>
      <c r="I68" s="44">
        <f t="shared" si="1"/>
        <v>96300</v>
      </c>
      <c r="J68" s="44">
        <f t="shared" si="1"/>
        <v>30600</v>
      </c>
      <c r="K68" s="45">
        <f t="shared" si="2"/>
        <v>31.775700934579437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</row>
    <row r="69" spans="1:19" ht="20.25">
      <c r="A69" s="47" t="s">
        <v>70</v>
      </c>
      <c r="B69" s="5">
        <v>22012500</v>
      </c>
      <c r="C69" s="44">
        <v>2258700</v>
      </c>
      <c r="D69" s="44">
        <v>392845.42</v>
      </c>
      <c r="E69" s="45">
        <f t="shared" si="0"/>
        <v>17.392545269402753</v>
      </c>
      <c r="F69" s="44"/>
      <c r="G69" s="46"/>
      <c r="H69" s="45"/>
      <c r="I69" s="44">
        <f t="shared" si="1"/>
        <v>2258700</v>
      </c>
      <c r="J69" s="44">
        <f t="shared" si="1"/>
        <v>392845.42</v>
      </c>
      <c r="K69" s="45">
        <f t="shared" si="2"/>
        <v>17.392545269402753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</row>
    <row r="70" spans="1:19" ht="40.5">
      <c r="A70" s="47" t="s">
        <v>71</v>
      </c>
      <c r="B70" s="5">
        <v>22012600</v>
      </c>
      <c r="C70" s="44">
        <v>714000</v>
      </c>
      <c r="D70" s="44">
        <v>220765</v>
      </c>
      <c r="E70" s="45">
        <f t="shared" si="0"/>
        <v>30.919467787114847</v>
      </c>
      <c r="F70" s="44"/>
      <c r="G70" s="46"/>
      <c r="H70" s="45"/>
      <c r="I70" s="44">
        <f t="shared" si="1"/>
        <v>714000</v>
      </c>
      <c r="J70" s="44">
        <f t="shared" si="1"/>
        <v>220765</v>
      </c>
      <c r="K70" s="45">
        <f t="shared" si="2"/>
        <v>30.919467787114847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</row>
    <row r="71" spans="1:19" ht="40.5">
      <c r="A71" s="47" t="s">
        <v>40</v>
      </c>
      <c r="B71" s="4">
        <v>22080000</v>
      </c>
      <c r="C71" s="44">
        <f>C72</f>
        <v>141000</v>
      </c>
      <c r="D71" s="44">
        <f>D72</f>
        <v>53902.58</v>
      </c>
      <c r="E71" s="45">
        <f t="shared" si="0"/>
        <v>38.22878014184397</v>
      </c>
      <c r="F71" s="44"/>
      <c r="G71" s="46"/>
      <c r="H71" s="45"/>
      <c r="I71" s="44">
        <f t="shared" si="1"/>
        <v>141000</v>
      </c>
      <c r="J71" s="44">
        <f t="shared" si="1"/>
        <v>53902.58</v>
      </c>
      <c r="K71" s="45">
        <f t="shared" si="2"/>
        <v>38.22878014184397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</row>
    <row r="72" spans="1:11" ht="60.75">
      <c r="A72" s="47" t="s">
        <v>41</v>
      </c>
      <c r="B72" s="5">
        <v>22080400</v>
      </c>
      <c r="C72" s="44">
        <v>141000</v>
      </c>
      <c r="D72" s="44">
        <v>53902.58</v>
      </c>
      <c r="E72" s="45">
        <f t="shared" si="0"/>
        <v>38.22878014184397</v>
      </c>
      <c r="F72" s="44"/>
      <c r="G72" s="46"/>
      <c r="H72" s="45"/>
      <c r="I72" s="44">
        <f t="shared" si="1"/>
        <v>141000</v>
      </c>
      <c r="J72" s="44">
        <f t="shared" si="1"/>
        <v>53902.58</v>
      </c>
      <c r="K72" s="45">
        <f t="shared" si="2"/>
        <v>38.22878014184397</v>
      </c>
    </row>
    <row r="73" spans="1:19" ht="20.25">
      <c r="A73" s="47" t="s">
        <v>72</v>
      </c>
      <c r="B73" s="4">
        <v>22090000</v>
      </c>
      <c r="C73" s="44">
        <f>C74+C75</f>
        <v>9400</v>
      </c>
      <c r="D73" s="44">
        <f>D74+D75</f>
        <v>18891.6</v>
      </c>
      <c r="E73" s="45">
        <f t="shared" si="0"/>
        <v>200.97446808510634</v>
      </c>
      <c r="F73" s="44"/>
      <c r="G73" s="46"/>
      <c r="H73" s="45"/>
      <c r="I73" s="44">
        <f t="shared" si="1"/>
        <v>9400</v>
      </c>
      <c r="J73" s="44">
        <f t="shared" si="1"/>
        <v>18891.6</v>
      </c>
      <c r="K73" s="45">
        <f t="shared" si="2"/>
        <v>200.97446808510634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</row>
    <row r="74" spans="1:19" ht="60.75">
      <c r="A74" s="47" t="s">
        <v>73</v>
      </c>
      <c r="B74" s="5">
        <v>22090100</v>
      </c>
      <c r="C74" s="44">
        <v>2900</v>
      </c>
      <c r="D74" s="44">
        <v>16715.6</v>
      </c>
      <c r="E74" s="45">
        <f t="shared" si="0"/>
        <v>576.4</v>
      </c>
      <c r="F74" s="44"/>
      <c r="G74" s="46"/>
      <c r="H74" s="45"/>
      <c r="I74" s="44">
        <f t="shared" si="1"/>
        <v>2900</v>
      </c>
      <c r="J74" s="44">
        <f t="shared" si="1"/>
        <v>16715.6</v>
      </c>
      <c r="K74" s="45">
        <f t="shared" si="2"/>
        <v>576.4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</row>
    <row r="75" spans="1:19" ht="60.75">
      <c r="A75" s="47" t="s">
        <v>74</v>
      </c>
      <c r="B75" s="5">
        <v>22090400</v>
      </c>
      <c r="C75" s="44">
        <v>6500</v>
      </c>
      <c r="D75" s="44">
        <v>2176</v>
      </c>
      <c r="E75" s="45">
        <f t="shared" si="0"/>
        <v>33.47692307692308</v>
      </c>
      <c r="F75" s="44"/>
      <c r="G75" s="46"/>
      <c r="H75" s="45"/>
      <c r="I75" s="44">
        <f t="shared" si="1"/>
        <v>6500</v>
      </c>
      <c r="J75" s="44">
        <f t="shared" si="1"/>
        <v>2176</v>
      </c>
      <c r="K75" s="45">
        <f t="shared" si="2"/>
        <v>33.47692307692308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</row>
    <row r="76" spans="1:19" ht="20.25">
      <c r="A76" s="43" t="s">
        <v>0</v>
      </c>
      <c r="B76" s="4">
        <v>24000000</v>
      </c>
      <c r="C76" s="44">
        <f>C77</f>
        <v>110000</v>
      </c>
      <c r="D76" s="44">
        <f>D77</f>
        <v>339724.08</v>
      </c>
      <c r="E76" s="45">
        <f>D76/C76*100</f>
        <v>308.84007272727274</v>
      </c>
      <c r="F76" s="44">
        <f>F77</f>
        <v>0</v>
      </c>
      <c r="G76" s="44">
        <f>G77</f>
        <v>62013.17</v>
      </c>
      <c r="H76" s="45"/>
      <c r="I76" s="44">
        <f t="shared" si="1"/>
        <v>110000</v>
      </c>
      <c r="J76" s="44">
        <f t="shared" si="1"/>
        <v>401737.25</v>
      </c>
      <c r="K76" s="45">
        <f aca="true" t="shared" si="4" ref="K76:K105">J76/I76*100</f>
        <v>365.2156818181818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</row>
    <row r="77" spans="1:19" ht="20.25">
      <c r="A77" s="47" t="s">
        <v>37</v>
      </c>
      <c r="B77" s="4">
        <v>24060000</v>
      </c>
      <c r="C77" s="44">
        <f>C78</f>
        <v>110000</v>
      </c>
      <c r="D77" s="44">
        <f>D78+D80</f>
        <v>339724.08</v>
      </c>
      <c r="E77" s="45">
        <f>D77/C77*100</f>
        <v>308.84007272727274</v>
      </c>
      <c r="F77" s="44">
        <f>F79</f>
        <v>0</v>
      </c>
      <c r="G77" s="44">
        <f>G79</f>
        <v>62013.17</v>
      </c>
      <c r="H77" s="45"/>
      <c r="I77" s="44">
        <f t="shared" si="1"/>
        <v>110000</v>
      </c>
      <c r="J77" s="44">
        <f t="shared" si="1"/>
        <v>401737.25</v>
      </c>
      <c r="K77" s="45">
        <f t="shared" si="4"/>
        <v>365.2156818181818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</row>
    <row r="78" spans="1:19" ht="20.25">
      <c r="A78" s="47" t="s">
        <v>37</v>
      </c>
      <c r="B78" s="5">
        <v>24060300</v>
      </c>
      <c r="C78" s="44">
        <v>110000</v>
      </c>
      <c r="D78" s="44">
        <v>336564.43</v>
      </c>
      <c r="E78" s="45">
        <f>D78/C78*100</f>
        <v>305.9676636363636</v>
      </c>
      <c r="F78" s="44"/>
      <c r="G78" s="46"/>
      <c r="H78" s="45"/>
      <c r="I78" s="44">
        <f t="shared" si="1"/>
        <v>110000</v>
      </c>
      <c r="J78" s="44">
        <f t="shared" si="1"/>
        <v>336564.43</v>
      </c>
      <c r="K78" s="45">
        <f t="shared" si="4"/>
        <v>305.9676636363636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</row>
    <row r="79" spans="1:19" ht="61.5" customHeight="1">
      <c r="A79" s="47" t="s">
        <v>1</v>
      </c>
      <c r="B79" s="5">
        <v>24062100</v>
      </c>
      <c r="C79" s="44"/>
      <c r="D79" s="46"/>
      <c r="E79" s="45"/>
      <c r="F79" s="44">
        <v>0</v>
      </c>
      <c r="G79" s="44">
        <v>62013.17</v>
      </c>
      <c r="H79" s="45"/>
      <c r="I79" s="44">
        <f aca="true" t="shared" si="5" ref="I79:J105">C79+F79</f>
        <v>0</v>
      </c>
      <c r="J79" s="44">
        <f t="shared" si="5"/>
        <v>62013.17</v>
      </c>
      <c r="K79" s="45"/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</row>
    <row r="80" spans="1:19" ht="124.5" customHeight="1">
      <c r="A80" s="47" t="s">
        <v>277</v>
      </c>
      <c r="B80" s="5">
        <v>24062200</v>
      </c>
      <c r="C80" s="44"/>
      <c r="D80" s="44">
        <v>3159.65</v>
      </c>
      <c r="E80" s="45"/>
      <c r="F80" s="44"/>
      <c r="G80" s="44"/>
      <c r="H80" s="45"/>
      <c r="I80" s="44"/>
      <c r="J80" s="44">
        <f t="shared" si="5"/>
        <v>3159.65</v>
      </c>
      <c r="K80" s="45"/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</row>
    <row r="81" spans="1:19" ht="20.25">
      <c r="A81" s="43" t="s">
        <v>2</v>
      </c>
      <c r="B81" s="4">
        <v>25000000</v>
      </c>
      <c r="C81" s="44"/>
      <c r="D81" s="46"/>
      <c r="E81" s="45"/>
      <c r="F81" s="44">
        <f>F82+F87</f>
        <v>4191950</v>
      </c>
      <c r="G81" s="44">
        <f>G82+G87</f>
        <v>2684983.79</v>
      </c>
      <c r="H81" s="45">
        <f aca="true" t="shared" si="6" ref="H81:H95">G81/F81*100</f>
        <v>64.05094979663403</v>
      </c>
      <c r="I81" s="44">
        <f t="shared" si="5"/>
        <v>4191950</v>
      </c>
      <c r="J81" s="44">
        <f t="shared" si="5"/>
        <v>2684983.79</v>
      </c>
      <c r="K81" s="45">
        <f t="shared" si="4"/>
        <v>64.05094979663403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</row>
    <row r="82" spans="1:19" ht="40.5">
      <c r="A82" s="47" t="s">
        <v>3</v>
      </c>
      <c r="B82" s="4">
        <v>25010000</v>
      </c>
      <c r="C82" s="44"/>
      <c r="D82" s="46"/>
      <c r="E82" s="45"/>
      <c r="F82" s="44">
        <f>F83+F84+F85</f>
        <v>4191950</v>
      </c>
      <c r="G82" s="44">
        <f>G83+G84+G85+G86</f>
        <v>1210559.5399999998</v>
      </c>
      <c r="H82" s="45">
        <f t="shared" si="6"/>
        <v>28.87819606626987</v>
      </c>
      <c r="I82" s="44">
        <f t="shared" si="5"/>
        <v>4191950</v>
      </c>
      <c r="J82" s="44">
        <f t="shared" si="5"/>
        <v>1210559.5399999998</v>
      </c>
      <c r="K82" s="45">
        <f t="shared" si="4"/>
        <v>28.87819606626987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</row>
    <row r="83" spans="1:11" ht="40.5">
      <c r="A83" s="47" t="s">
        <v>79</v>
      </c>
      <c r="B83" s="5">
        <v>25010100</v>
      </c>
      <c r="C83" s="44"/>
      <c r="D83" s="46"/>
      <c r="E83" s="45"/>
      <c r="F83" s="44">
        <v>3488850</v>
      </c>
      <c r="G83" s="52">
        <v>870132.04</v>
      </c>
      <c r="H83" s="45">
        <f t="shared" si="6"/>
        <v>24.940368316207348</v>
      </c>
      <c r="I83" s="44">
        <f t="shared" si="5"/>
        <v>3488850</v>
      </c>
      <c r="J83" s="44">
        <f t="shared" si="5"/>
        <v>870132.04</v>
      </c>
      <c r="K83" s="45">
        <f t="shared" si="4"/>
        <v>24.940368316207348</v>
      </c>
    </row>
    <row r="84" spans="1:19" ht="40.5">
      <c r="A84" s="47" t="s">
        <v>80</v>
      </c>
      <c r="B84" s="5">
        <v>25010200</v>
      </c>
      <c r="C84" s="44"/>
      <c r="D84" s="46"/>
      <c r="E84" s="45"/>
      <c r="F84" s="44">
        <v>350000</v>
      </c>
      <c r="G84" s="52">
        <v>128770.33</v>
      </c>
      <c r="H84" s="45">
        <f t="shared" si="6"/>
        <v>36.79152285714286</v>
      </c>
      <c r="I84" s="44">
        <f t="shared" si="5"/>
        <v>350000</v>
      </c>
      <c r="J84" s="44">
        <f t="shared" si="5"/>
        <v>128770.33</v>
      </c>
      <c r="K84" s="45">
        <f t="shared" si="4"/>
        <v>36.79152285714286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</row>
    <row r="85" spans="1:19" ht="60.75">
      <c r="A85" s="47" t="s">
        <v>81</v>
      </c>
      <c r="B85" s="5">
        <v>25010300</v>
      </c>
      <c r="C85" s="44"/>
      <c r="D85" s="46"/>
      <c r="E85" s="45"/>
      <c r="F85" s="44">
        <v>353100</v>
      </c>
      <c r="G85" s="52">
        <v>207103.77</v>
      </c>
      <c r="H85" s="45">
        <f t="shared" si="6"/>
        <v>58.65300764655904</v>
      </c>
      <c r="I85" s="44">
        <f t="shared" si="5"/>
        <v>353100</v>
      </c>
      <c r="J85" s="44">
        <f t="shared" si="5"/>
        <v>207103.77</v>
      </c>
      <c r="K85" s="45">
        <f t="shared" si="4"/>
        <v>58.65300764655904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</row>
    <row r="86" spans="1:19" ht="60.75">
      <c r="A86" s="47" t="s">
        <v>283</v>
      </c>
      <c r="B86" s="5">
        <v>25010400</v>
      </c>
      <c r="C86" s="44"/>
      <c r="D86" s="46"/>
      <c r="E86" s="45"/>
      <c r="F86" s="44"/>
      <c r="G86" s="52">
        <v>4553.4</v>
      </c>
      <c r="H86" s="45"/>
      <c r="I86" s="44"/>
      <c r="J86" s="44">
        <f t="shared" si="5"/>
        <v>4553.4</v>
      </c>
      <c r="K86" s="45"/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</row>
    <row r="87" spans="1:19" ht="24.75" customHeight="1">
      <c r="A87" s="47" t="s">
        <v>4</v>
      </c>
      <c r="B87" s="4">
        <v>25020000</v>
      </c>
      <c r="C87" s="44"/>
      <c r="D87" s="46"/>
      <c r="E87" s="45"/>
      <c r="F87" s="44">
        <f>F88</f>
        <v>0</v>
      </c>
      <c r="G87" s="44">
        <f>G88+G89</f>
        <v>1474424.25</v>
      </c>
      <c r="H87" s="45"/>
      <c r="I87" s="44">
        <f t="shared" si="5"/>
        <v>0</v>
      </c>
      <c r="J87" s="44">
        <f t="shared" si="5"/>
        <v>1474424.25</v>
      </c>
      <c r="K87" s="45"/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</row>
    <row r="88" spans="1:19" ht="24.75" customHeight="1">
      <c r="A88" s="47" t="s">
        <v>82</v>
      </c>
      <c r="B88" s="5">
        <v>25020100</v>
      </c>
      <c r="C88" s="44"/>
      <c r="D88" s="46"/>
      <c r="E88" s="45"/>
      <c r="F88" s="44"/>
      <c r="G88" s="52">
        <v>802725.49</v>
      </c>
      <c r="H88" s="45"/>
      <c r="I88" s="44">
        <f t="shared" si="5"/>
        <v>0</v>
      </c>
      <c r="J88" s="44">
        <f t="shared" si="5"/>
        <v>802725.49</v>
      </c>
      <c r="K88" s="45"/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</row>
    <row r="89" spans="1:19" ht="101.25">
      <c r="A89" s="51" t="s">
        <v>284</v>
      </c>
      <c r="B89" s="5">
        <v>25020200</v>
      </c>
      <c r="C89" s="44"/>
      <c r="D89" s="46"/>
      <c r="E89" s="45"/>
      <c r="F89" s="44"/>
      <c r="G89" s="52">
        <v>671698.76</v>
      </c>
      <c r="H89" s="45"/>
      <c r="I89" s="44"/>
      <c r="J89" s="44">
        <f t="shared" si="5"/>
        <v>671698.76</v>
      </c>
      <c r="K89" s="45"/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</row>
    <row r="90" spans="1:19" ht="24" customHeight="1">
      <c r="A90" s="40" t="s">
        <v>5</v>
      </c>
      <c r="B90" s="4">
        <v>30000000</v>
      </c>
      <c r="C90" s="44"/>
      <c r="D90" s="46"/>
      <c r="E90" s="45"/>
      <c r="F90" s="44">
        <f>F93</f>
        <v>9000000</v>
      </c>
      <c r="G90" s="44">
        <f>G93+G91</f>
        <v>3110067.57</v>
      </c>
      <c r="H90" s="45">
        <f t="shared" si="6"/>
        <v>34.55630633333333</v>
      </c>
      <c r="I90" s="44">
        <f t="shared" si="5"/>
        <v>9000000</v>
      </c>
      <c r="J90" s="44">
        <f t="shared" si="5"/>
        <v>3110067.57</v>
      </c>
      <c r="K90" s="45">
        <f t="shared" si="4"/>
        <v>34.55630633333333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</row>
    <row r="91" spans="1:19" ht="20.25" hidden="1">
      <c r="A91" s="40" t="s">
        <v>83</v>
      </c>
      <c r="B91" s="4">
        <v>31000000</v>
      </c>
      <c r="C91" s="44"/>
      <c r="D91" s="46"/>
      <c r="E91" s="45"/>
      <c r="F91" s="44"/>
      <c r="G91" s="44"/>
      <c r="H91" s="45"/>
      <c r="I91" s="44">
        <f t="shared" si="5"/>
        <v>0</v>
      </c>
      <c r="J91" s="44">
        <f t="shared" si="5"/>
        <v>0</v>
      </c>
      <c r="K91" s="45"/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</row>
    <row r="92" spans="1:19" ht="47.25" customHeight="1" hidden="1">
      <c r="A92" s="43" t="s">
        <v>84</v>
      </c>
      <c r="B92" s="4">
        <v>31030000</v>
      </c>
      <c r="C92" s="44"/>
      <c r="D92" s="46"/>
      <c r="E92" s="45"/>
      <c r="F92" s="44"/>
      <c r="G92" s="44"/>
      <c r="H92" s="45"/>
      <c r="I92" s="44">
        <f t="shared" si="5"/>
        <v>0</v>
      </c>
      <c r="J92" s="44">
        <f t="shared" si="5"/>
        <v>0</v>
      </c>
      <c r="K92" s="45"/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</row>
    <row r="93" spans="1:19" ht="40.5" customHeight="1">
      <c r="A93" s="43" t="s">
        <v>75</v>
      </c>
      <c r="B93" s="4">
        <v>33000000</v>
      </c>
      <c r="C93" s="44"/>
      <c r="D93" s="46"/>
      <c r="E93" s="45"/>
      <c r="F93" s="44">
        <f>F94</f>
        <v>9000000</v>
      </c>
      <c r="G93" s="44">
        <f>G94</f>
        <v>3110067.57</v>
      </c>
      <c r="H93" s="45">
        <f t="shared" si="6"/>
        <v>34.55630633333333</v>
      </c>
      <c r="I93" s="44">
        <f t="shared" si="5"/>
        <v>9000000</v>
      </c>
      <c r="J93" s="44">
        <f t="shared" si="5"/>
        <v>3110067.57</v>
      </c>
      <c r="K93" s="45">
        <f t="shared" si="4"/>
        <v>34.55630633333333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</row>
    <row r="94" spans="1:19" ht="20.25">
      <c r="A94" s="47" t="s">
        <v>76</v>
      </c>
      <c r="B94" s="4">
        <v>33010000</v>
      </c>
      <c r="C94" s="44"/>
      <c r="D94" s="46"/>
      <c r="E94" s="45"/>
      <c r="F94" s="44">
        <f>F95</f>
        <v>9000000</v>
      </c>
      <c r="G94" s="44">
        <f>G95</f>
        <v>3110067.57</v>
      </c>
      <c r="H94" s="45">
        <f t="shared" si="6"/>
        <v>34.55630633333333</v>
      </c>
      <c r="I94" s="44">
        <f t="shared" si="5"/>
        <v>9000000</v>
      </c>
      <c r="J94" s="44">
        <f t="shared" si="5"/>
        <v>3110067.57</v>
      </c>
      <c r="K94" s="45">
        <f t="shared" si="4"/>
        <v>34.55630633333333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</row>
    <row r="95" spans="1:11" ht="81">
      <c r="A95" s="47" t="s">
        <v>77</v>
      </c>
      <c r="B95" s="5">
        <v>33010100</v>
      </c>
      <c r="C95" s="44"/>
      <c r="D95" s="46"/>
      <c r="E95" s="45"/>
      <c r="F95" s="44">
        <v>9000000</v>
      </c>
      <c r="G95" s="52">
        <v>3110067.57</v>
      </c>
      <c r="H95" s="45">
        <f t="shared" si="6"/>
        <v>34.55630633333333</v>
      </c>
      <c r="I95" s="44">
        <f t="shared" si="5"/>
        <v>9000000</v>
      </c>
      <c r="J95" s="44">
        <f t="shared" si="5"/>
        <v>3110067.57</v>
      </c>
      <c r="K95" s="45">
        <f t="shared" si="4"/>
        <v>34.55630633333333</v>
      </c>
    </row>
    <row r="96" spans="1:19" ht="20.25">
      <c r="A96" s="53" t="s">
        <v>85</v>
      </c>
      <c r="B96" s="4">
        <v>90010100</v>
      </c>
      <c r="C96" s="41">
        <f>C11+C59</f>
        <v>289459160</v>
      </c>
      <c r="D96" s="41">
        <f>D11+D59</f>
        <v>72300665.36999999</v>
      </c>
      <c r="E96" s="42">
        <f aca="true" t="shared" si="7" ref="E96:E105">D96/C96*100</f>
        <v>24.977846743561333</v>
      </c>
      <c r="F96" s="41">
        <f>F11+F59+F90</f>
        <v>13352850</v>
      </c>
      <c r="G96" s="41">
        <f>G11+G59+G90</f>
        <v>5926090.65</v>
      </c>
      <c r="H96" s="42">
        <f>G96/F96*100</f>
        <v>44.38071759961357</v>
      </c>
      <c r="I96" s="41">
        <f>C96+F96</f>
        <v>302812010</v>
      </c>
      <c r="J96" s="41">
        <f>D96+G96</f>
        <v>78226756.02</v>
      </c>
      <c r="K96" s="42">
        <f>J96/I96*100</f>
        <v>25.833439043583507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</row>
    <row r="97" spans="1:19" ht="20.25">
      <c r="A97" s="40" t="s">
        <v>6</v>
      </c>
      <c r="B97" s="4">
        <v>40000000</v>
      </c>
      <c r="C97" s="44">
        <f aca="true" t="shared" si="8" ref="C97:D99">C98</f>
        <v>121398100</v>
      </c>
      <c r="D97" s="44">
        <f t="shared" si="8"/>
        <v>27087200</v>
      </c>
      <c r="E97" s="45">
        <f t="shared" si="7"/>
        <v>22.31270505881064</v>
      </c>
      <c r="F97" s="44">
        <f>F98</f>
        <v>0</v>
      </c>
      <c r="G97" s="54">
        <f>G98</f>
        <v>0</v>
      </c>
      <c r="H97" s="45"/>
      <c r="I97" s="44">
        <f t="shared" si="5"/>
        <v>121398100</v>
      </c>
      <c r="J97" s="44">
        <f t="shared" si="5"/>
        <v>27087200</v>
      </c>
      <c r="K97" s="45">
        <f t="shared" si="4"/>
        <v>22.31270505881064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</row>
    <row r="98" spans="1:19" ht="20.25">
      <c r="A98" s="43" t="s">
        <v>7</v>
      </c>
      <c r="B98" s="4">
        <v>41000000</v>
      </c>
      <c r="C98" s="44">
        <f t="shared" si="8"/>
        <v>121398100</v>
      </c>
      <c r="D98" s="44">
        <f t="shared" si="8"/>
        <v>27087200</v>
      </c>
      <c r="E98" s="45">
        <f t="shared" si="7"/>
        <v>22.31270505881064</v>
      </c>
      <c r="F98" s="54"/>
      <c r="G98" s="54"/>
      <c r="H98" s="45"/>
      <c r="I98" s="44">
        <f t="shared" si="5"/>
        <v>121398100</v>
      </c>
      <c r="J98" s="44">
        <f t="shared" si="5"/>
        <v>27087200</v>
      </c>
      <c r="K98" s="45">
        <f t="shared" si="4"/>
        <v>22.31270505881064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</row>
    <row r="99" spans="1:19" ht="31.5" customHeight="1">
      <c r="A99" s="47" t="s">
        <v>8</v>
      </c>
      <c r="B99" s="4">
        <v>41030000</v>
      </c>
      <c r="C99" s="44">
        <f t="shared" si="8"/>
        <v>121398100</v>
      </c>
      <c r="D99" s="44">
        <f t="shared" si="8"/>
        <v>27087200</v>
      </c>
      <c r="E99" s="45">
        <f t="shared" si="7"/>
        <v>22.31270505881064</v>
      </c>
      <c r="F99" s="54"/>
      <c r="G99" s="54"/>
      <c r="H99" s="45"/>
      <c r="I99" s="44">
        <f t="shared" si="5"/>
        <v>121398100</v>
      </c>
      <c r="J99" s="44">
        <f t="shared" si="5"/>
        <v>27087200</v>
      </c>
      <c r="K99" s="45">
        <f t="shared" si="4"/>
        <v>22.31270505881064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</row>
    <row r="100" spans="1:11" ht="36" customHeight="1">
      <c r="A100" s="47" t="s">
        <v>9</v>
      </c>
      <c r="B100" s="5">
        <v>41033900</v>
      </c>
      <c r="C100" s="44">
        <v>121398100</v>
      </c>
      <c r="D100" s="44">
        <v>27087200</v>
      </c>
      <c r="E100" s="45">
        <f t="shared" si="7"/>
        <v>22.31270505881064</v>
      </c>
      <c r="F100" s="46"/>
      <c r="G100" s="46"/>
      <c r="H100" s="45"/>
      <c r="I100" s="44">
        <f t="shared" si="5"/>
        <v>121398100</v>
      </c>
      <c r="J100" s="44">
        <f t="shared" si="5"/>
        <v>27087200</v>
      </c>
      <c r="K100" s="45">
        <f t="shared" si="4"/>
        <v>22.31270505881064</v>
      </c>
    </row>
    <row r="101" spans="1:11" ht="40.5">
      <c r="A101" s="53" t="s">
        <v>86</v>
      </c>
      <c r="B101" s="4">
        <v>90010200</v>
      </c>
      <c r="C101" s="41">
        <f>C96+C97</f>
        <v>410857260</v>
      </c>
      <c r="D101" s="41">
        <f>D96+D97</f>
        <v>99387865.36999999</v>
      </c>
      <c r="E101" s="45">
        <f t="shared" si="7"/>
        <v>24.190363672775305</v>
      </c>
      <c r="F101" s="41">
        <f>F96+F97</f>
        <v>13352850</v>
      </c>
      <c r="G101" s="41">
        <f>G96+G97</f>
        <v>5926090.65</v>
      </c>
      <c r="H101" s="45">
        <f>G101/F101*100</f>
        <v>44.38071759961357</v>
      </c>
      <c r="I101" s="41">
        <f t="shared" si="5"/>
        <v>424210110</v>
      </c>
      <c r="J101" s="41">
        <f t="shared" si="5"/>
        <v>105313956.02</v>
      </c>
      <c r="K101" s="45">
        <f t="shared" si="4"/>
        <v>24.825894889680963</v>
      </c>
    </row>
    <row r="102" spans="1:11" ht="24.75" customHeight="1">
      <c r="A102" s="47" t="s">
        <v>287</v>
      </c>
      <c r="B102" s="4">
        <v>41050000</v>
      </c>
      <c r="C102" s="44">
        <f>C103+C104</f>
        <v>2567400</v>
      </c>
      <c r="D102" s="44">
        <f>D103+D104</f>
        <v>502077</v>
      </c>
      <c r="E102" s="45">
        <f t="shared" si="7"/>
        <v>19.555854171535405</v>
      </c>
      <c r="F102" s="94">
        <f>F104+F103</f>
        <v>0</v>
      </c>
      <c r="G102" s="94">
        <f>G104+G103</f>
        <v>0</v>
      </c>
      <c r="H102" s="45"/>
      <c r="I102" s="44">
        <f t="shared" si="5"/>
        <v>2567400</v>
      </c>
      <c r="J102" s="44">
        <f t="shared" si="5"/>
        <v>502077</v>
      </c>
      <c r="K102" s="45">
        <f t="shared" si="4"/>
        <v>19.555854171535405</v>
      </c>
    </row>
    <row r="103" spans="1:11" ht="42.75" customHeight="1">
      <c r="A103" s="47" t="s">
        <v>288</v>
      </c>
      <c r="B103" s="5">
        <v>41051000</v>
      </c>
      <c r="C103" s="44">
        <v>2132400</v>
      </c>
      <c r="D103" s="44">
        <v>394077</v>
      </c>
      <c r="E103" s="45">
        <f t="shared" si="7"/>
        <v>18.480444569499156</v>
      </c>
      <c r="F103" s="95"/>
      <c r="G103" s="46"/>
      <c r="H103" s="45"/>
      <c r="I103" s="44">
        <f t="shared" si="5"/>
        <v>2132400</v>
      </c>
      <c r="J103" s="44">
        <f t="shared" si="5"/>
        <v>394077</v>
      </c>
      <c r="K103" s="45">
        <f t="shared" si="4"/>
        <v>18.480444569499156</v>
      </c>
    </row>
    <row r="104" spans="1:11" ht="27.75" customHeight="1">
      <c r="A104" s="47" t="s">
        <v>10</v>
      </c>
      <c r="B104" s="5">
        <v>41053900</v>
      </c>
      <c r="C104" s="44">
        <v>435000</v>
      </c>
      <c r="D104" s="44">
        <v>108000</v>
      </c>
      <c r="E104" s="45">
        <f t="shared" si="7"/>
        <v>24.82758620689655</v>
      </c>
      <c r="F104" s="96"/>
      <c r="G104" s="54"/>
      <c r="H104" s="45"/>
      <c r="I104" s="44">
        <f t="shared" si="5"/>
        <v>435000</v>
      </c>
      <c r="J104" s="44">
        <f t="shared" si="5"/>
        <v>108000</v>
      </c>
      <c r="K104" s="45">
        <f t="shared" si="4"/>
        <v>24.82758620689655</v>
      </c>
    </row>
    <row r="105" spans="1:11" ht="38.25" customHeight="1">
      <c r="A105" s="97" t="s">
        <v>289</v>
      </c>
      <c r="B105" s="4">
        <v>90010300</v>
      </c>
      <c r="C105" s="98">
        <f>C101+C102</f>
        <v>413424660</v>
      </c>
      <c r="D105" s="98">
        <f>D101+D102</f>
        <v>99889942.36999999</v>
      </c>
      <c r="E105" s="42">
        <f t="shared" si="7"/>
        <v>24.1615830003948</v>
      </c>
      <c r="F105" s="98">
        <f>F101+F102</f>
        <v>13352850</v>
      </c>
      <c r="G105" s="98">
        <f>G101+G102</f>
        <v>5926090.65</v>
      </c>
      <c r="H105" s="42">
        <f>G105/F105*100</f>
        <v>44.38071759961357</v>
      </c>
      <c r="I105" s="41">
        <f t="shared" si="5"/>
        <v>426777510</v>
      </c>
      <c r="J105" s="41">
        <f t="shared" si="5"/>
        <v>105816033.02</v>
      </c>
      <c r="K105" s="42">
        <f t="shared" si="4"/>
        <v>24.794191479302647</v>
      </c>
    </row>
  </sheetData>
  <sheetProtection/>
  <mergeCells count="7">
    <mergeCell ref="I7:K7"/>
    <mergeCell ref="A2:K2"/>
    <mergeCell ref="A3:K3"/>
    <mergeCell ref="A7:A8"/>
    <mergeCell ref="B7:B8"/>
    <mergeCell ref="F7:H7"/>
    <mergeCell ref="C7:E7"/>
  </mergeCells>
  <printOptions horizontalCentered="1"/>
  <pageMargins left="0.1968503937007874" right="0" top="0.31496062992125984" bottom="0.31496062992125984" header="0.1968503937007874" footer="0.1968503937007874"/>
  <pageSetup horizontalDpi="600" verticalDpi="600" orientation="portrait" paperSize="9" scale="35" r:id="rId1"/>
  <headerFooter alignWithMargins="0">
    <oddHeader>&amp;C&amp;P</oddHeader>
    <oddFooter>&amp;Cдох.</oddFooter>
  </headerFooter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K126"/>
  <sheetViews>
    <sheetView view="pageBreakPreview" zoomScaleSheetLayoutView="100" zoomScalePageLayoutView="0" workbookViewId="0" topLeftCell="A1">
      <selection activeCell="A123" sqref="A123"/>
    </sheetView>
  </sheetViews>
  <sheetFormatPr defaultColWidth="9.33203125" defaultRowHeight="12.75"/>
  <cols>
    <col min="1" max="1" width="75.33203125" style="0" customWidth="1"/>
    <col min="2" max="2" width="11.83203125" style="0" customWidth="1"/>
    <col min="3" max="3" width="23.16015625" style="0" customWidth="1"/>
    <col min="4" max="4" width="23" style="0" customWidth="1"/>
    <col min="5" max="5" width="10.16015625" style="0" customWidth="1"/>
    <col min="6" max="6" width="22" style="0" customWidth="1"/>
    <col min="7" max="7" width="21" style="0" customWidth="1"/>
    <col min="8" max="8" width="13.5" style="0" customWidth="1"/>
    <col min="9" max="9" width="23.66015625" style="0" customWidth="1"/>
    <col min="10" max="10" width="23.5" style="0" customWidth="1"/>
    <col min="11" max="11" width="10.83203125" style="0" customWidth="1"/>
  </cols>
  <sheetData>
    <row r="1" spans="1:11" ht="18.75">
      <c r="A1" s="38"/>
      <c r="B1" s="19"/>
      <c r="C1" s="19"/>
      <c r="D1" s="19"/>
      <c r="E1" s="19"/>
      <c r="F1" s="19"/>
      <c r="G1" s="20"/>
      <c r="H1" s="20"/>
      <c r="I1" s="20"/>
      <c r="J1" s="20" t="s">
        <v>94</v>
      </c>
      <c r="K1" s="20"/>
    </row>
    <row r="2" spans="1:11" ht="42">
      <c r="A2" s="113" t="s">
        <v>95</v>
      </c>
      <c r="B2" s="21" t="s">
        <v>96</v>
      </c>
      <c r="C2" s="116" t="s">
        <v>13</v>
      </c>
      <c r="D2" s="117"/>
      <c r="E2" s="118"/>
      <c r="F2" s="116" t="s">
        <v>14</v>
      </c>
      <c r="G2" s="117"/>
      <c r="H2" s="118"/>
      <c r="I2" s="119" t="s">
        <v>15</v>
      </c>
      <c r="J2" s="120"/>
      <c r="K2" s="121"/>
    </row>
    <row r="3" spans="1:11" ht="12.75">
      <c r="A3" s="114"/>
      <c r="B3" s="122" t="s">
        <v>97</v>
      </c>
      <c r="C3" s="109" t="s">
        <v>16</v>
      </c>
      <c r="D3" s="109" t="s">
        <v>17</v>
      </c>
      <c r="E3" s="111" t="s">
        <v>18</v>
      </c>
      <c r="F3" s="109" t="s">
        <v>16</v>
      </c>
      <c r="G3" s="109" t="s">
        <v>17</v>
      </c>
      <c r="H3" s="111" t="s">
        <v>18</v>
      </c>
      <c r="I3" s="109" t="s">
        <v>16</v>
      </c>
      <c r="J3" s="109" t="s">
        <v>17</v>
      </c>
      <c r="K3" s="111" t="s">
        <v>18</v>
      </c>
    </row>
    <row r="4" spans="1:11" ht="23.25" customHeight="1">
      <c r="A4" s="115"/>
      <c r="B4" s="123"/>
      <c r="C4" s="110"/>
      <c r="D4" s="110"/>
      <c r="E4" s="112"/>
      <c r="F4" s="110"/>
      <c r="G4" s="110"/>
      <c r="H4" s="112"/>
      <c r="I4" s="110"/>
      <c r="J4" s="110"/>
      <c r="K4" s="112"/>
    </row>
    <row r="5" spans="1:11" ht="15" customHeight="1">
      <c r="A5" s="22" t="s">
        <v>19</v>
      </c>
      <c r="B5" s="22" t="s">
        <v>20</v>
      </c>
      <c r="C5" s="22" t="s">
        <v>98</v>
      </c>
      <c r="D5" s="22" t="s">
        <v>99</v>
      </c>
      <c r="E5" s="22" t="s">
        <v>100</v>
      </c>
      <c r="F5" s="22" t="s">
        <v>101</v>
      </c>
      <c r="G5" s="22" t="s">
        <v>102</v>
      </c>
      <c r="H5" s="22" t="s">
        <v>103</v>
      </c>
      <c r="I5" s="22" t="s">
        <v>104</v>
      </c>
      <c r="J5" s="22" t="s">
        <v>105</v>
      </c>
      <c r="K5" s="22" t="s">
        <v>106</v>
      </c>
    </row>
    <row r="6" spans="1:11" ht="15.75" customHeight="1">
      <c r="A6" s="39" t="s">
        <v>93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1" ht="21.75" customHeight="1">
      <c r="A7" s="23" t="s">
        <v>107</v>
      </c>
      <c r="B7" s="58" t="s">
        <v>108</v>
      </c>
      <c r="C7" s="59">
        <f>C8+C9+C10</f>
        <v>43691770</v>
      </c>
      <c r="D7" s="59">
        <f>D8+D9+D10</f>
        <v>9112185.82</v>
      </c>
      <c r="E7" s="60">
        <f>D7/C7*100</f>
        <v>20.855611525923532</v>
      </c>
      <c r="F7" s="59">
        <f>F8+F9+F10</f>
        <v>6000</v>
      </c>
      <c r="G7" s="59">
        <f>G8+G9+G10</f>
        <v>700359.29</v>
      </c>
      <c r="H7" s="60">
        <f>G7/F7*100</f>
        <v>11672.654833333334</v>
      </c>
      <c r="I7" s="59">
        <f>C7+F7</f>
        <v>43697770</v>
      </c>
      <c r="J7" s="59">
        <f>D7+G7</f>
        <v>9812545.11</v>
      </c>
      <c r="K7" s="60">
        <f>J7/I7*100</f>
        <v>22.455482533776895</v>
      </c>
    </row>
    <row r="8" spans="1:11" ht="49.5" customHeight="1">
      <c r="A8" s="24" t="s">
        <v>109</v>
      </c>
      <c r="B8" s="61" t="s">
        <v>110</v>
      </c>
      <c r="C8" s="62">
        <v>25565060</v>
      </c>
      <c r="D8" s="62">
        <v>5218895.03</v>
      </c>
      <c r="E8" s="63">
        <f aca="true" t="shared" si="0" ref="E8:E58">D8/C8*100</f>
        <v>20.414170864453283</v>
      </c>
      <c r="F8" s="64"/>
      <c r="G8" s="62"/>
      <c r="H8" s="63"/>
      <c r="I8" s="59">
        <f aca="true" t="shared" si="1" ref="I8:J58">C8+F8</f>
        <v>25565060</v>
      </c>
      <c r="J8" s="59">
        <f t="shared" si="1"/>
        <v>5218895.03</v>
      </c>
      <c r="K8" s="60">
        <f aca="true" t="shared" si="2" ref="K8:K58">J8/I8*100</f>
        <v>20.414170864453283</v>
      </c>
    </row>
    <row r="9" spans="1:11" ht="31.5">
      <c r="A9" s="24" t="s">
        <v>111</v>
      </c>
      <c r="B9" s="65" t="s">
        <v>112</v>
      </c>
      <c r="C9" s="62">
        <v>17351710</v>
      </c>
      <c r="D9" s="62">
        <v>3876044.77</v>
      </c>
      <c r="E9" s="63">
        <f t="shared" si="0"/>
        <v>22.338114053312324</v>
      </c>
      <c r="F9" s="64">
        <v>6000</v>
      </c>
      <c r="G9" s="62">
        <v>28660.53</v>
      </c>
      <c r="H9" s="63">
        <f>G9/F9*100</f>
        <v>477.67549999999994</v>
      </c>
      <c r="I9" s="59">
        <f t="shared" si="1"/>
        <v>17357710</v>
      </c>
      <c r="J9" s="59">
        <f t="shared" si="1"/>
        <v>3904705.3</v>
      </c>
      <c r="K9" s="60">
        <f t="shared" si="2"/>
        <v>22.495509488290793</v>
      </c>
    </row>
    <row r="10" spans="1:11" ht="23.25" customHeight="1">
      <c r="A10" s="24" t="s">
        <v>113</v>
      </c>
      <c r="B10" s="61" t="s">
        <v>114</v>
      </c>
      <c r="C10" s="62">
        <v>775000</v>
      </c>
      <c r="D10" s="62">
        <v>17246.02</v>
      </c>
      <c r="E10" s="63">
        <f t="shared" si="0"/>
        <v>2.2252929032258066</v>
      </c>
      <c r="F10" s="64"/>
      <c r="G10" s="62">
        <v>671698.76</v>
      </c>
      <c r="H10" s="63"/>
      <c r="I10" s="59">
        <f t="shared" si="1"/>
        <v>775000</v>
      </c>
      <c r="J10" s="59"/>
      <c r="K10" s="60"/>
    </row>
    <row r="11" spans="1:11" ht="15.75">
      <c r="A11" s="23" t="s">
        <v>115</v>
      </c>
      <c r="B11" s="58" t="s">
        <v>116</v>
      </c>
      <c r="C11" s="59">
        <f>C12+C13+C15+C17+C18+C19+C22+C25+C26</f>
        <v>293030510</v>
      </c>
      <c r="D11" s="59">
        <f>D12+D13+D15+D17+D18+D19+D22+D25+D26</f>
        <v>63010495.38999999</v>
      </c>
      <c r="E11" s="60">
        <f>D11/C11*100</f>
        <v>21.503049423078842</v>
      </c>
      <c r="F11" s="59">
        <f>F12+F13+F15+F17+F18+F19+F22+F25+F26</f>
        <v>3468350</v>
      </c>
      <c r="G11" s="59">
        <f>G12+G13+G15+G17+G18+G19+G22+G25+G26</f>
        <v>1347018.1099999999</v>
      </c>
      <c r="H11" s="60">
        <f>G11/F11*100</f>
        <v>38.83743307336341</v>
      </c>
      <c r="I11" s="59">
        <f t="shared" si="1"/>
        <v>296498860</v>
      </c>
      <c r="J11" s="59">
        <f t="shared" si="1"/>
        <v>64357513.49999999</v>
      </c>
      <c r="K11" s="60">
        <f t="shared" si="2"/>
        <v>21.705821567071116</v>
      </c>
    </row>
    <row r="12" spans="1:11" ht="15.75">
      <c r="A12" s="25" t="s">
        <v>117</v>
      </c>
      <c r="B12" s="61">
        <v>1010</v>
      </c>
      <c r="C12" s="62">
        <v>64745880</v>
      </c>
      <c r="D12" s="62">
        <v>12900480.82</v>
      </c>
      <c r="E12" s="60">
        <f>D12/C12*100</f>
        <v>19.924790303259453</v>
      </c>
      <c r="F12" s="64">
        <v>2220750</v>
      </c>
      <c r="G12" s="62">
        <v>675987.15</v>
      </c>
      <c r="H12" s="63">
        <f>G12/F12*100</f>
        <v>30.439587977034787</v>
      </c>
      <c r="I12" s="59">
        <f t="shared" si="1"/>
        <v>66966630</v>
      </c>
      <c r="J12" s="59">
        <f t="shared" si="1"/>
        <v>13576467.97</v>
      </c>
      <c r="K12" s="60">
        <f t="shared" si="2"/>
        <v>20.27348243446027</v>
      </c>
    </row>
    <row r="13" spans="1:11" ht="31.5">
      <c r="A13" s="26" t="s">
        <v>118</v>
      </c>
      <c r="B13" s="61" t="s">
        <v>119</v>
      </c>
      <c r="C13" s="62">
        <f>C14</f>
        <v>70641290</v>
      </c>
      <c r="D13" s="62">
        <f>D14</f>
        <v>16793530.05</v>
      </c>
      <c r="E13" s="63">
        <f t="shared" si="0"/>
        <v>23.772966277937453</v>
      </c>
      <c r="F13" s="64">
        <f>F14</f>
        <v>865000</v>
      </c>
      <c r="G13" s="62">
        <f>G14</f>
        <v>537613.56</v>
      </c>
      <c r="H13" s="63">
        <f>G13/F13*100</f>
        <v>62.15185664739885</v>
      </c>
      <c r="I13" s="59">
        <f t="shared" si="1"/>
        <v>71506290</v>
      </c>
      <c r="J13" s="59">
        <f t="shared" si="1"/>
        <v>17331143.61</v>
      </c>
      <c r="K13" s="60">
        <f t="shared" si="2"/>
        <v>24.237229494076672</v>
      </c>
    </row>
    <row r="14" spans="1:11" ht="31.5">
      <c r="A14" s="24" t="s">
        <v>120</v>
      </c>
      <c r="B14" s="61" t="s">
        <v>121</v>
      </c>
      <c r="C14" s="62">
        <v>70641290</v>
      </c>
      <c r="D14" s="62">
        <v>16793530.05</v>
      </c>
      <c r="E14" s="63">
        <f t="shared" si="0"/>
        <v>23.772966277937453</v>
      </c>
      <c r="F14" s="64">
        <v>865000</v>
      </c>
      <c r="G14" s="62">
        <v>537613.56</v>
      </c>
      <c r="H14" s="63">
        <f>G14/F14*100</f>
        <v>62.15185664739885</v>
      </c>
      <c r="I14" s="59">
        <f t="shared" si="1"/>
        <v>71506290</v>
      </c>
      <c r="J14" s="59">
        <f t="shared" si="1"/>
        <v>17331143.61</v>
      </c>
      <c r="K14" s="60">
        <f t="shared" si="2"/>
        <v>24.237229494076672</v>
      </c>
    </row>
    <row r="15" spans="1:11" ht="31.5">
      <c r="A15" s="26" t="s">
        <v>122</v>
      </c>
      <c r="B15" s="61" t="s">
        <v>123</v>
      </c>
      <c r="C15" s="62">
        <f>C16</f>
        <v>121398100</v>
      </c>
      <c r="D15" s="62">
        <f>D16</f>
        <v>26066063.8</v>
      </c>
      <c r="E15" s="63">
        <f t="shared" si="0"/>
        <v>21.471558286332325</v>
      </c>
      <c r="F15" s="64"/>
      <c r="G15" s="62"/>
      <c r="H15" s="63"/>
      <c r="I15" s="59">
        <f t="shared" si="1"/>
        <v>121398100</v>
      </c>
      <c r="J15" s="59">
        <f t="shared" si="1"/>
        <v>26066063.8</v>
      </c>
      <c r="K15" s="60">
        <f t="shared" si="2"/>
        <v>21.471558286332325</v>
      </c>
    </row>
    <row r="16" spans="1:11" ht="31.5">
      <c r="A16" s="24" t="s">
        <v>120</v>
      </c>
      <c r="B16" s="61" t="s">
        <v>124</v>
      </c>
      <c r="C16" s="62">
        <v>121398100</v>
      </c>
      <c r="D16" s="62">
        <v>26066063.8</v>
      </c>
      <c r="E16" s="63">
        <f t="shared" si="0"/>
        <v>21.471558286332325</v>
      </c>
      <c r="F16" s="66"/>
      <c r="G16" s="62"/>
      <c r="H16" s="63"/>
      <c r="I16" s="59">
        <f t="shared" si="1"/>
        <v>121398100</v>
      </c>
      <c r="J16" s="59">
        <f t="shared" si="1"/>
        <v>26066063.8</v>
      </c>
      <c r="K16" s="60">
        <f t="shared" si="2"/>
        <v>21.471558286332325</v>
      </c>
    </row>
    <row r="17" spans="1:11" ht="31.5">
      <c r="A17" s="24" t="s">
        <v>125</v>
      </c>
      <c r="B17" s="61" t="s">
        <v>126</v>
      </c>
      <c r="C17" s="62">
        <v>8500400</v>
      </c>
      <c r="D17" s="62">
        <v>1935227.48</v>
      </c>
      <c r="E17" s="63">
        <f t="shared" si="0"/>
        <v>22.7663107618465</v>
      </c>
      <c r="F17" s="64"/>
      <c r="G17" s="62">
        <v>5600</v>
      </c>
      <c r="H17" s="63"/>
      <c r="I17" s="59">
        <f t="shared" si="1"/>
        <v>8500400</v>
      </c>
      <c r="J17" s="59">
        <f t="shared" si="1"/>
        <v>1940827.48</v>
      </c>
      <c r="K17" s="60">
        <f t="shared" si="2"/>
        <v>22.832190014587546</v>
      </c>
    </row>
    <row r="18" spans="1:11" ht="15.75">
      <c r="A18" s="27" t="s">
        <v>127</v>
      </c>
      <c r="B18" s="61">
        <v>1080</v>
      </c>
      <c r="C18" s="62">
        <v>16652800</v>
      </c>
      <c r="D18" s="62">
        <v>2986609.69</v>
      </c>
      <c r="E18" s="63">
        <f t="shared" si="0"/>
        <v>17.934579710318985</v>
      </c>
      <c r="F18" s="64">
        <v>380000</v>
      </c>
      <c r="G18" s="62">
        <v>125817.4</v>
      </c>
      <c r="H18" s="63">
        <f>G18/F18*100</f>
        <v>33.109842105263155</v>
      </c>
      <c r="I18" s="59">
        <f t="shared" si="1"/>
        <v>17032800</v>
      </c>
      <c r="J18" s="59">
        <f t="shared" si="1"/>
        <v>3112427.09</v>
      </c>
      <c r="K18" s="60">
        <f t="shared" si="2"/>
        <v>18.273138239162087</v>
      </c>
    </row>
    <row r="19" spans="1:11" ht="15.75">
      <c r="A19" s="26" t="s">
        <v>128</v>
      </c>
      <c r="B19" s="61" t="s">
        <v>129</v>
      </c>
      <c r="C19" s="62">
        <f>C20+C21</f>
        <v>6566390</v>
      </c>
      <c r="D19" s="62">
        <f>D20+D21</f>
        <v>1491620.73</v>
      </c>
      <c r="E19" s="63">
        <f t="shared" si="0"/>
        <v>22.715993567241664</v>
      </c>
      <c r="F19" s="64">
        <f>F20</f>
        <v>2600</v>
      </c>
      <c r="G19" s="64">
        <f>G20</f>
        <v>2000</v>
      </c>
      <c r="H19" s="63">
        <f>G19/F19*100</f>
        <v>76.92307692307693</v>
      </c>
      <c r="I19" s="59">
        <f t="shared" si="1"/>
        <v>6568990</v>
      </c>
      <c r="J19" s="59">
        <f t="shared" si="1"/>
        <v>1493620.73</v>
      </c>
      <c r="K19" s="60">
        <f t="shared" si="2"/>
        <v>22.73744867932513</v>
      </c>
    </row>
    <row r="20" spans="1:11" ht="15.75">
      <c r="A20" s="24" t="s">
        <v>130</v>
      </c>
      <c r="B20" s="61" t="s">
        <v>131</v>
      </c>
      <c r="C20" s="62">
        <v>6557340</v>
      </c>
      <c r="D20" s="62">
        <v>1491620.73</v>
      </c>
      <c r="E20" s="63">
        <f t="shared" si="0"/>
        <v>22.7473446549973</v>
      </c>
      <c r="F20" s="64">
        <v>2600</v>
      </c>
      <c r="G20" s="62">
        <v>2000</v>
      </c>
      <c r="H20" s="63">
        <f>G20/F20*100</f>
        <v>76.92307692307693</v>
      </c>
      <c r="I20" s="59">
        <f t="shared" si="1"/>
        <v>6559940</v>
      </c>
      <c r="J20" s="59">
        <f t="shared" si="1"/>
        <v>1493620.73</v>
      </c>
      <c r="K20" s="60">
        <f t="shared" si="2"/>
        <v>22.768816940398846</v>
      </c>
    </row>
    <row r="21" spans="1:11" ht="15.75">
      <c r="A21" s="24" t="s">
        <v>132</v>
      </c>
      <c r="B21" s="61" t="s">
        <v>133</v>
      </c>
      <c r="C21" s="62">
        <v>9050</v>
      </c>
      <c r="D21" s="62"/>
      <c r="E21" s="63"/>
      <c r="F21" s="64"/>
      <c r="G21" s="62"/>
      <c r="H21" s="63"/>
      <c r="I21" s="59">
        <f t="shared" si="1"/>
        <v>9050</v>
      </c>
      <c r="J21" s="59"/>
      <c r="K21" s="60"/>
    </row>
    <row r="22" spans="1:11" ht="15.75">
      <c r="A22" s="27" t="s">
        <v>134</v>
      </c>
      <c r="B22" s="61">
        <v>1150</v>
      </c>
      <c r="C22" s="62">
        <f>C23+C24</f>
        <v>2509350</v>
      </c>
      <c r="D22" s="62">
        <f>D23+D24</f>
        <v>430742.3</v>
      </c>
      <c r="E22" s="63">
        <f t="shared" si="0"/>
        <v>17.165493055970668</v>
      </c>
      <c r="F22" s="64"/>
      <c r="G22" s="62"/>
      <c r="H22" s="63"/>
      <c r="I22" s="59">
        <f t="shared" si="1"/>
        <v>2509350</v>
      </c>
      <c r="J22" s="59">
        <f t="shared" si="1"/>
        <v>430742.3</v>
      </c>
      <c r="K22" s="60">
        <f t="shared" si="2"/>
        <v>17.165493055970668</v>
      </c>
    </row>
    <row r="23" spans="1:11" ht="31.5">
      <c r="A23" s="28" t="s">
        <v>135</v>
      </c>
      <c r="B23" s="61">
        <v>1151</v>
      </c>
      <c r="C23" s="62">
        <v>376950</v>
      </c>
      <c r="D23" s="62">
        <v>107544.11</v>
      </c>
      <c r="E23" s="63">
        <f t="shared" si="0"/>
        <v>28.530072953972674</v>
      </c>
      <c r="F23" s="64"/>
      <c r="G23" s="62"/>
      <c r="H23" s="63"/>
      <c r="I23" s="59">
        <f t="shared" si="1"/>
        <v>376950</v>
      </c>
      <c r="J23" s="59">
        <f t="shared" si="1"/>
        <v>107544.11</v>
      </c>
      <c r="K23" s="60">
        <f t="shared" si="2"/>
        <v>28.530072953972674</v>
      </c>
    </row>
    <row r="24" spans="1:11" ht="31.5">
      <c r="A24" s="27" t="s">
        <v>136</v>
      </c>
      <c r="B24" s="61">
        <v>1152</v>
      </c>
      <c r="C24" s="62">
        <v>2132400</v>
      </c>
      <c r="D24" s="62">
        <v>323198.19</v>
      </c>
      <c r="E24" s="63">
        <f t="shared" si="0"/>
        <v>15.156546145188521</v>
      </c>
      <c r="F24" s="64"/>
      <c r="G24" s="62"/>
      <c r="H24" s="63"/>
      <c r="I24" s="59">
        <f t="shared" si="1"/>
        <v>2132400</v>
      </c>
      <c r="J24" s="59">
        <f t="shared" si="1"/>
        <v>323198.19</v>
      </c>
      <c r="K24" s="60">
        <f t="shared" si="2"/>
        <v>15.156546145188521</v>
      </c>
    </row>
    <row r="25" spans="1:11" ht="30.75" customHeight="1">
      <c r="A25" s="24" t="s">
        <v>137</v>
      </c>
      <c r="B25" s="61">
        <v>1160</v>
      </c>
      <c r="C25" s="62">
        <v>2016300</v>
      </c>
      <c r="D25" s="62">
        <v>406220.52</v>
      </c>
      <c r="E25" s="63">
        <f t="shared" si="0"/>
        <v>20.146829340871893</v>
      </c>
      <c r="F25" s="64"/>
      <c r="G25" s="62"/>
      <c r="H25" s="63"/>
      <c r="I25" s="59">
        <f t="shared" si="1"/>
        <v>2016300</v>
      </c>
      <c r="J25" s="59">
        <f t="shared" si="1"/>
        <v>406220.52</v>
      </c>
      <c r="K25" s="60">
        <f t="shared" si="2"/>
        <v>20.146829340871893</v>
      </c>
    </row>
    <row r="26" spans="1:11" ht="47.25" hidden="1">
      <c r="A26" s="29" t="s">
        <v>138</v>
      </c>
      <c r="B26" s="67">
        <v>1180</v>
      </c>
      <c r="C26" s="62">
        <f>C27+C28</f>
        <v>0</v>
      </c>
      <c r="D26" s="62">
        <f>D27+D28</f>
        <v>0</v>
      </c>
      <c r="E26" s="63" t="e">
        <f t="shared" si="0"/>
        <v>#DIV/0!</v>
      </c>
      <c r="F26" s="64">
        <f>F27+F28</f>
        <v>0</v>
      </c>
      <c r="G26" s="62">
        <f>G27+G28</f>
        <v>0</v>
      </c>
      <c r="H26" s="63"/>
      <c r="I26" s="59">
        <f t="shared" si="1"/>
        <v>0</v>
      </c>
      <c r="J26" s="59">
        <f t="shared" si="1"/>
        <v>0</v>
      </c>
      <c r="K26" s="60" t="e">
        <f t="shared" si="2"/>
        <v>#DIV/0!</v>
      </c>
    </row>
    <row r="27" spans="1:11" ht="63" hidden="1">
      <c r="A27" s="30" t="s">
        <v>139</v>
      </c>
      <c r="B27" s="67">
        <v>1181</v>
      </c>
      <c r="C27" s="62"/>
      <c r="D27" s="62"/>
      <c r="E27" s="63" t="e">
        <f t="shared" si="0"/>
        <v>#DIV/0!</v>
      </c>
      <c r="F27" s="64"/>
      <c r="G27" s="62"/>
      <c r="H27" s="63"/>
      <c r="I27" s="59">
        <f t="shared" si="1"/>
        <v>0</v>
      </c>
      <c r="J27" s="59">
        <f t="shared" si="1"/>
        <v>0</v>
      </c>
      <c r="K27" s="60" t="e">
        <f t="shared" si="2"/>
        <v>#DIV/0!</v>
      </c>
    </row>
    <row r="28" spans="1:11" ht="63" hidden="1">
      <c r="A28" s="30" t="s">
        <v>140</v>
      </c>
      <c r="B28" s="67">
        <v>1182</v>
      </c>
      <c r="C28" s="62"/>
      <c r="D28" s="62"/>
      <c r="E28" s="63" t="e">
        <f t="shared" si="0"/>
        <v>#DIV/0!</v>
      </c>
      <c r="F28" s="64"/>
      <c r="G28" s="62"/>
      <c r="H28" s="63"/>
      <c r="I28" s="59">
        <f t="shared" si="1"/>
        <v>0</v>
      </c>
      <c r="J28" s="59">
        <f t="shared" si="1"/>
        <v>0</v>
      </c>
      <c r="K28" s="60" t="e">
        <f t="shared" si="2"/>
        <v>#DIV/0!</v>
      </c>
    </row>
    <row r="29" spans="1:11" ht="15.75">
      <c r="A29" s="23" t="s">
        <v>141</v>
      </c>
      <c r="B29" s="58" t="s">
        <v>142</v>
      </c>
      <c r="C29" s="59">
        <f>C30+C31+C32+C35</f>
        <v>9784150</v>
      </c>
      <c r="D29" s="59">
        <f>D30+D31+D32+D35</f>
        <v>2880572.03</v>
      </c>
      <c r="E29" s="60">
        <f t="shared" si="0"/>
        <v>29.44120879177036</v>
      </c>
      <c r="F29" s="59">
        <f>F30+F31+F32+F35</f>
        <v>6200000</v>
      </c>
      <c r="G29" s="59"/>
      <c r="H29" s="63"/>
      <c r="I29" s="59">
        <f t="shared" si="1"/>
        <v>15984150</v>
      </c>
      <c r="J29" s="59">
        <f t="shared" si="1"/>
        <v>2880572.03</v>
      </c>
      <c r="K29" s="60">
        <f t="shared" si="2"/>
        <v>18.021427664279926</v>
      </c>
    </row>
    <row r="30" spans="1:11" ht="15.75">
      <c r="A30" s="24" t="s">
        <v>143</v>
      </c>
      <c r="B30" s="61" t="s">
        <v>144</v>
      </c>
      <c r="C30" s="62">
        <v>7953750</v>
      </c>
      <c r="D30" s="62">
        <v>2217633.21</v>
      </c>
      <c r="E30" s="63">
        <f t="shared" si="0"/>
        <v>27.88160565770863</v>
      </c>
      <c r="F30" s="64">
        <v>6200000</v>
      </c>
      <c r="G30" s="62"/>
      <c r="H30" s="63"/>
      <c r="I30" s="59">
        <f t="shared" si="1"/>
        <v>14153750</v>
      </c>
      <c r="J30" s="59">
        <f t="shared" si="1"/>
        <v>2217633.21</v>
      </c>
      <c r="K30" s="60">
        <f t="shared" si="2"/>
        <v>15.668167164179103</v>
      </c>
    </row>
    <row r="31" spans="1:11" ht="31.5">
      <c r="A31" s="24" t="s">
        <v>145</v>
      </c>
      <c r="B31" s="61">
        <v>2080</v>
      </c>
      <c r="C31" s="62">
        <v>575600</v>
      </c>
      <c r="D31" s="62">
        <v>171853.42</v>
      </c>
      <c r="E31" s="63">
        <f t="shared" si="0"/>
        <v>29.85639680333565</v>
      </c>
      <c r="F31" s="64"/>
      <c r="G31" s="62"/>
      <c r="H31" s="63"/>
      <c r="I31" s="59">
        <f t="shared" si="1"/>
        <v>575600</v>
      </c>
      <c r="J31" s="59">
        <f t="shared" si="1"/>
        <v>171853.42</v>
      </c>
      <c r="K31" s="60">
        <f t="shared" si="2"/>
        <v>29.85639680333565</v>
      </c>
    </row>
    <row r="32" spans="1:11" ht="15.75">
      <c r="A32" s="28" t="s">
        <v>146</v>
      </c>
      <c r="B32" s="61">
        <v>2110</v>
      </c>
      <c r="C32" s="62">
        <f>C33+C34</f>
        <v>1042600</v>
      </c>
      <c r="D32" s="62">
        <f>D33+D34</f>
        <v>396585.4</v>
      </c>
      <c r="E32" s="63">
        <f t="shared" si="0"/>
        <v>38.038116247841934</v>
      </c>
      <c r="F32" s="64"/>
      <c r="G32" s="62"/>
      <c r="H32" s="63"/>
      <c r="I32" s="59">
        <f t="shared" si="1"/>
        <v>1042600</v>
      </c>
      <c r="J32" s="59">
        <f t="shared" si="1"/>
        <v>396585.4</v>
      </c>
      <c r="K32" s="60">
        <f t="shared" si="2"/>
        <v>38.038116247841934</v>
      </c>
    </row>
    <row r="33" spans="1:11" ht="31.5">
      <c r="A33" s="27" t="s">
        <v>147</v>
      </c>
      <c r="B33" s="61">
        <v>2112</v>
      </c>
      <c r="C33" s="62">
        <v>198900</v>
      </c>
      <c r="D33" s="62">
        <v>86571.77</v>
      </c>
      <c r="E33" s="63">
        <f t="shared" si="0"/>
        <v>43.52527400703872</v>
      </c>
      <c r="F33" s="63"/>
      <c r="G33" s="62"/>
      <c r="H33" s="63"/>
      <c r="I33" s="59">
        <f t="shared" si="1"/>
        <v>198900</v>
      </c>
      <c r="J33" s="59">
        <f t="shared" si="1"/>
        <v>86571.77</v>
      </c>
      <c r="K33" s="60">
        <f t="shared" si="2"/>
        <v>43.52527400703872</v>
      </c>
    </row>
    <row r="34" spans="1:11" ht="31.5">
      <c r="A34" s="27" t="s">
        <v>148</v>
      </c>
      <c r="B34" s="61">
        <v>2113</v>
      </c>
      <c r="C34" s="62">
        <v>843700</v>
      </c>
      <c r="D34" s="62">
        <v>310013.63</v>
      </c>
      <c r="E34" s="63">
        <f t="shared" si="0"/>
        <v>36.74453360199123</v>
      </c>
      <c r="F34" s="64"/>
      <c r="G34" s="62"/>
      <c r="H34" s="63"/>
      <c r="I34" s="59">
        <f t="shared" si="1"/>
        <v>843700</v>
      </c>
      <c r="J34" s="59">
        <f t="shared" si="1"/>
        <v>310013.63</v>
      </c>
      <c r="K34" s="60">
        <f t="shared" si="2"/>
        <v>36.74453360199123</v>
      </c>
    </row>
    <row r="35" spans="1:11" ht="15.75">
      <c r="A35" s="26" t="s">
        <v>149</v>
      </c>
      <c r="B35" s="61" t="s">
        <v>150</v>
      </c>
      <c r="C35" s="62">
        <f>C36</f>
        <v>212200</v>
      </c>
      <c r="D35" s="62">
        <f>D36</f>
        <v>94500</v>
      </c>
      <c r="E35" s="63">
        <f t="shared" si="0"/>
        <v>44.53345900094251</v>
      </c>
      <c r="F35" s="64"/>
      <c r="G35" s="62"/>
      <c r="H35" s="63"/>
      <c r="I35" s="59">
        <f t="shared" si="1"/>
        <v>212200</v>
      </c>
      <c r="J35" s="59">
        <f t="shared" si="1"/>
        <v>94500</v>
      </c>
      <c r="K35" s="60">
        <f t="shared" si="2"/>
        <v>44.53345900094251</v>
      </c>
    </row>
    <row r="36" spans="1:11" ht="24" customHeight="1">
      <c r="A36" s="24" t="s">
        <v>151</v>
      </c>
      <c r="B36" s="61" t="s">
        <v>152</v>
      </c>
      <c r="C36" s="62">
        <v>212200</v>
      </c>
      <c r="D36" s="62">
        <v>94500</v>
      </c>
      <c r="E36" s="63">
        <f t="shared" si="0"/>
        <v>44.53345900094251</v>
      </c>
      <c r="F36" s="64"/>
      <c r="G36" s="62"/>
      <c r="H36" s="63"/>
      <c r="I36" s="59">
        <f t="shared" si="1"/>
        <v>212200</v>
      </c>
      <c r="J36" s="59">
        <f t="shared" si="1"/>
        <v>94500</v>
      </c>
      <c r="K36" s="60">
        <f t="shared" si="2"/>
        <v>44.53345900094251</v>
      </c>
    </row>
    <row r="37" spans="1:11" ht="15.75">
      <c r="A37" s="23" t="s">
        <v>153</v>
      </c>
      <c r="B37" s="58" t="s">
        <v>154</v>
      </c>
      <c r="C37" s="59">
        <f>C38+C41+C44+C46+C47+C48+C50</f>
        <v>17240910</v>
      </c>
      <c r="D37" s="59">
        <f>D38+D41+D44+D46+D47+D48+D50+D49</f>
        <v>3424334.5399999996</v>
      </c>
      <c r="E37" s="60">
        <f t="shared" si="0"/>
        <v>19.86168096695592</v>
      </c>
      <c r="F37" s="59">
        <f>F38+F41+F44+F46+F47+F48+F50</f>
        <v>105500</v>
      </c>
      <c r="G37" s="59">
        <f>G38+G41+G44+G46+G47+G48+G50</f>
        <v>159489.53</v>
      </c>
      <c r="H37" s="60">
        <f>G37/F37*100</f>
        <v>151.17490995260664</v>
      </c>
      <c r="I37" s="59">
        <f t="shared" si="1"/>
        <v>17346410</v>
      </c>
      <c r="J37" s="59">
        <f t="shared" si="1"/>
        <v>3583824.0699999994</v>
      </c>
      <c r="K37" s="60">
        <f t="shared" si="2"/>
        <v>20.66032147285807</v>
      </c>
    </row>
    <row r="38" spans="1:11" ht="47.25">
      <c r="A38" s="28" t="s">
        <v>155</v>
      </c>
      <c r="B38" s="61">
        <v>3100</v>
      </c>
      <c r="C38" s="62">
        <f>C39+C40</f>
        <v>11193780</v>
      </c>
      <c r="D38" s="62">
        <f>D39+D40</f>
        <v>2076666.09</v>
      </c>
      <c r="E38" s="63">
        <f t="shared" si="0"/>
        <v>18.55196448384728</v>
      </c>
      <c r="F38" s="64">
        <f>F39+F40</f>
        <v>105500</v>
      </c>
      <c r="G38" s="64">
        <f>G39+G40</f>
        <v>159489.53</v>
      </c>
      <c r="H38" s="63">
        <f>G38/F38*100</f>
        <v>151.17490995260664</v>
      </c>
      <c r="I38" s="59">
        <f t="shared" si="1"/>
        <v>11299280</v>
      </c>
      <c r="J38" s="59">
        <f t="shared" si="1"/>
        <v>2236155.62</v>
      </c>
      <c r="K38" s="60">
        <f t="shared" si="2"/>
        <v>19.79024875921298</v>
      </c>
    </row>
    <row r="39" spans="1:11" ht="47.25">
      <c r="A39" s="24" t="s">
        <v>156</v>
      </c>
      <c r="B39" s="61">
        <v>3104</v>
      </c>
      <c r="C39" s="62">
        <v>9407060</v>
      </c>
      <c r="D39" s="62">
        <v>1812682.81</v>
      </c>
      <c r="E39" s="63">
        <f t="shared" si="0"/>
        <v>19.26938714114718</v>
      </c>
      <c r="F39" s="64">
        <v>105500</v>
      </c>
      <c r="G39" s="62">
        <v>8951.48</v>
      </c>
      <c r="H39" s="63">
        <f>G39/F39*100</f>
        <v>8.484815165876777</v>
      </c>
      <c r="I39" s="59">
        <f t="shared" si="1"/>
        <v>9512560</v>
      </c>
      <c r="J39" s="59">
        <f t="shared" si="1"/>
        <v>1821634.29</v>
      </c>
      <c r="K39" s="60">
        <f t="shared" si="2"/>
        <v>19.149779764858252</v>
      </c>
    </row>
    <row r="40" spans="1:11" ht="31.5">
      <c r="A40" s="24" t="s">
        <v>157</v>
      </c>
      <c r="B40" s="61" t="s">
        <v>158</v>
      </c>
      <c r="C40" s="62">
        <v>1786720</v>
      </c>
      <c r="D40" s="62">
        <v>263983.28</v>
      </c>
      <c r="E40" s="63">
        <f t="shared" si="0"/>
        <v>14.77474254499866</v>
      </c>
      <c r="F40" s="64"/>
      <c r="G40" s="62">
        <v>150538.05</v>
      </c>
      <c r="H40" s="62"/>
      <c r="I40" s="59">
        <f t="shared" si="1"/>
        <v>1786720</v>
      </c>
      <c r="J40" s="59">
        <f t="shared" si="1"/>
        <v>414521.33</v>
      </c>
      <c r="K40" s="60">
        <f t="shared" si="2"/>
        <v>23.200128167815887</v>
      </c>
    </row>
    <row r="41" spans="1:11" ht="31.5">
      <c r="A41" s="28" t="s">
        <v>159</v>
      </c>
      <c r="B41" s="61">
        <v>3120</v>
      </c>
      <c r="C41" s="62">
        <f>C42+C43</f>
        <v>1844380</v>
      </c>
      <c r="D41" s="62">
        <f>D42</f>
        <v>464741.24</v>
      </c>
      <c r="E41" s="63">
        <f t="shared" si="0"/>
        <v>25.1976946182457</v>
      </c>
      <c r="F41" s="62"/>
      <c r="G41" s="62"/>
      <c r="H41" s="62"/>
      <c r="I41" s="59">
        <f t="shared" si="1"/>
        <v>1844380</v>
      </c>
      <c r="J41" s="59">
        <f t="shared" si="1"/>
        <v>464741.24</v>
      </c>
      <c r="K41" s="60">
        <f t="shared" si="2"/>
        <v>25.1976946182457</v>
      </c>
    </row>
    <row r="42" spans="1:11" ht="25.5" customHeight="1">
      <c r="A42" s="24" t="s">
        <v>160</v>
      </c>
      <c r="B42" s="61" t="s">
        <v>161</v>
      </c>
      <c r="C42" s="62">
        <v>1844380</v>
      </c>
      <c r="D42" s="62">
        <v>464741.24</v>
      </c>
      <c r="E42" s="63">
        <f t="shared" si="0"/>
        <v>25.1976946182457</v>
      </c>
      <c r="F42" s="64"/>
      <c r="G42" s="62"/>
      <c r="H42" s="62"/>
      <c r="I42" s="59">
        <f t="shared" si="1"/>
        <v>1844380</v>
      </c>
      <c r="J42" s="59">
        <f t="shared" si="1"/>
        <v>464741.24</v>
      </c>
      <c r="K42" s="60">
        <f t="shared" si="2"/>
        <v>25.1976946182457</v>
      </c>
    </row>
    <row r="43" spans="1:11" ht="15.75" hidden="1">
      <c r="A43" s="24" t="s">
        <v>162</v>
      </c>
      <c r="B43" s="61">
        <v>3123</v>
      </c>
      <c r="C43" s="62"/>
      <c r="D43" s="62"/>
      <c r="E43" s="63"/>
      <c r="F43" s="64"/>
      <c r="G43" s="62"/>
      <c r="H43" s="63"/>
      <c r="I43" s="59">
        <f t="shared" si="1"/>
        <v>0</v>
      </c>
      <c r="J43" s="59">
        <f t="shared" si="1"/>
        <v>0</v>
      </c>
      <c r="K43" s="60"/>
    </row>
    <row r="44" spans="1:11" ht="15.75">
      <c r="A44" s="26" t="s">
        <v>163</v>
      </c>
      <c r="B44" s="61" t="s">
        <v>164</v>
      </c>
      <c r="C44" s="62">
        <f>C45</f>
        <v>480220</v>
      </c>
      <c r="D44" s="62">
        <f>D45</f>
        <v>85878.05</v>
      </c>
      <c r="E44" s="63">
        <f t="shared" si="0"/>
        <v>17.883064012327683</v>
      </c>
      <c r="F44" s="64"/>
      <c r="G44" s="62"/>
      <c r="H44" s="63"/>
      <c r="I44" s="59">
        <f t="shared" si="1"/>
        <v>480220</v>
      </c>
      <c r="J44" s="59">
        <f t="shared" si="1"/>
        <v>85878.05</v>
      </c>
      <c r="K44" s="60">
        <f t="shared" si="2"/>
        <v>17.883064012327683</v>
      </c>
    </row>
    <row r="45" spans="1:11" ht="15.75">
      <c r="A45" s="24" t="s">
        <v>165</v>
      </c>
      <c r="B45" s="61" t="s">
        <v>166</v>
      </c>
      <c r="C45" s="62">
        <v>480220</v>
      </c>
      <c r="D45" s="62">
        <v>85878.05</v>
      </c>
      <c r="E45" s="63">
        <f t="shared" si="0"/>
        <v>17.883064012327683</v>
      </c>
      <c r="F45" s="64"/>
      <c r="G45" s="62"/>
      <c r="H45" s="63"/>
      <c r="I45" s="59">
        <f t="shared" si="1"/>
        <v>480220</v>
      </c>
      <c r="J45" s="59">
        <f t="shared" si="1"/>
        <v>85878.05</v>
      </c>
      <c r="K45" s="60">
        <f t="shared" si="2"/>
        <v>17.883064012327683</v>
      </c>
    </row>
    <row r="46" spans="1:11" ht="63">
      <c r="A46" s="27" t="s">
        <v>167</v>
      </c>
      <c r="B46" s="61">
        <v>3160</v>
      </c>
      <c r="C46" s="62">
        <v>325030</v>
      </c>
      <c r="D46" s="62">
        <v>135185.05</v>
      </c>
      <c r="E46" s="63"/>
      <c r="F46" s="64"/>
      <c r="G46" s="62"/>
      <c r="H46" s="63"/>
      <c r="I46" s="59">
        <f t="shared" si="1"/>
        <v>325030</v>
      </c>
      <c r="J46" s="59"/>
      <c r="K46" s="60"/>
    </row>
    <row r="47" spans="1:11" ht="63">
      <c r="A47" s="27" t="s">
        <v>168</v>
      </c>
      <c r="B47" s="61">
        <v>3180</v>
      </c>
      <c r="C47" s="62">
        <v>270000</v>
      </c>
      <c r="D47" s="62">
        <v>93439.85</v>
      </c>
      <c r="E47" s="63">
        <f t="shared" si="0"/>
        <v>34.60735185185185</v>
      </c>
      <c r="F47" s="64"/>
      <c r="G47" s="62"/>
      <c r="H47" s="63"/>
      <c r="I47" s="59">
        <f t="shared" si="1"/>
        <v>270000</v>
      </c>
      <c r="J47" s="59">
        <f t="shared" si="1"/>
        <v>93439.85</v>
      </c>
      <c r="K47" s="60">
        <f t="shared" si="2"/>
        <v>34.60735185185185</v>
      </c>
    </row>
    <row r="48" spans="1:11" ht="15.75">
      <c r="A48" s="26" t="s">
        <v>169</v>
      </c>
      <c r="B48" s="61" t="s">
        <v>170</v>
      </c>
      <c r="C48" s="62">
        <f>C49</f>
        <v>135000</v>
      </c>
      <c r="D48" s="62"/>
      <c r="E48" s="63"/>
      <c r="F48" s="64"/>
      <c r="G48" s="62"/>
      <c r="H48" s="63"/>
      <c r="I48" s="59">
        <f t="shared" si="1"/>
        <v>135000</v>
      </c>
      <c r="J48" s="59"/>
      <c r="K48" s="60"/>
    </row>
    <row r="49" spans="1:11" ht="47.25">
      <c r="A49" s="24" t="s">
        <v>171</v>
      </c>
      <c r="B49" s="61" t="s">
        <v>172</v>
      </c>
      <c r="C49" s="62">
        <v>135000</v>
      </c>
      <c r="D49" s="62">
        <v>9423.26</v>
      </c>
      <c r="E49" s="63">
        <f t="shared" si="0"/>
        <v>6.980192592592593</v>
      </c>
      <c r="F49" s="64"/>
      <c r="G49" s="62"/>
      <c r="H49" s="63"/>
      <c r="I49" s="59">
        <f t="shared" si="1"/>
        <v>135000</v>
      </c>
      <c r="J49" s="59"/>
      <c r="K49" s="60"/>
    </row>
    <row r="50" spans="1:11" ht="15.75">
      <c r="A50" s="26" t="s">
        <v>173</v>
      </c>
      <c r="B50" s="61" t="s">
        <v>174</v>
      </c>
      <c r="C50" s="62">
        <f>C51</f>
        <v>2992500</v>
      </c>
      <c r="D50" s="62">
        <f>D51</f>
        <v>559001</v>
      </c>
      <c r="E50" s="63">
        <f t="shared" si="0"/>
        <v>18.680066833751045</v>
      </c>
      <c r="F50" s="62"/>
      <c r="G50" s="62"/>
      <c r="H50" s="60"/>
      <c r="I50" s="59">
        <f t="shared" si="1"/>
        <v>2992500</v>
      </c>
      <c r="J50" s="59">
        <f t="shared" si="1"/>
        <v>559001</v>
      </c>
      <c r="K50" s="60">
        <f t="shared" si="2"/>
        <v>18.680066833751045</v>
      </c>
    </row>
    <row r="51" spans="1:11" ht="31.5">
      <c r="A51" s="24" t="s">
        <v>175</v>
      </c>
      <c r="B51" s="61" t="s">
        <v>176</v>
      </c>
      <c r="C51" s="62">
        <v>2992500</v>
      </c>
      <c r="D51" s="62">
        <v>559001</v>
      </c>
      <c r="E51" s="63">
        <f t="shared" si="0"/>
        <v>18.680066833751045</v>
      </c>
      <c r="F51" s="64"/>
      <c r="G51" s="62"/>
      <c r="H51" s="60"/>
      <c r="I51" s="59">
        <f t="shared" si="1"/>
        <v>2992500</v>
      </c>
      <c r="J51" s="59">
        <f t="shared" si="1"/>
        <v>559001</v>
      </c>
      <c r="K51" s="60">
        <f t="shared" si="2"/>
        <v>18.680066833751045</v>
      </c>
    </row>
    <row r="52" spans="1:11" ht="24.75" customHeight="1">
      <c r="A52" s="23" t="s">
        <v>177</v>
      </c>
      <c r="B52" s="58" t="s">
        <v>178</v>
      </c>
      <c r="C52" s="59">
        <f>C53+C54+C55+C56</f>
        <v>16300740</v>
      </c>
      <c r="D52" s="59">
        <f>D53+D54+D55+D56</f>
        <v>3401773.3800000004</v>
      </c>
      <c r="E52" s="60">
        <f t="shared" si="0"/>
        <v>20.86882791824175</v>
      </c>
      <c r="F52" s="66">
        <f>F53+F54+F55+F56</f>
        <v>262100</v>
      </c>
      <c r="G52" s="59">
        <f>G55+G54+G53</f>
        <v>296597.41000000003</v>
      </c>
      <c r="H52" s="63">
        <f>G52/F52*100</f>
        <v>113.161926745517</v>
      </c>
      <c r="I52" s="59">
        <f t="shared" si="1"/>
        <v>16562840</v>
      </c>
      <c r="J52" s="59">
        <f t="shared" si="1"/>
        <v>3698370.7900000005</v>
      </c>
      <c r="K52" s="60">
        <f t="shared" si="2"/>
        <v>22.329327518710564</v>
      </c>
    </row>
    <row r="53" spans="1:11" ht="15.75">
      <c r="A53" s="24" t="s">
        <v>179</v>
      </c>
      <c r="B53" s="61" t="s">
        <v>180</v>
      </c>
      <c r="C53" s="62">
        <v>4999800</v>
      </c>
      <c r="D53" s="62">
        <v>1005605.29</v>
      </c>
      <c r="E53" s="63">
        <f t="shared" si="0"/>
        <v>20.11291031641266</v>
      </c>
      <c r="F53" s="64">
        <v>400</v>
      </c>
      <c r="G53" s="62">
        <v>145798</v>
      </c>
      <c r="H53" s="63">
        <f>G53/F53*100</f>
        <v>36449.5</v>
      </c>
      <c r="I53" s="59">
        <f t="shared" si="1"/>
        <v>5000200</v>
      </c>
      <c r="J53" s="59">
        <f t="shared" si="1"/>
        <v>1151403.29</v>
      </c>
      <c r="K53" s="60">
        <f t="shared" si="2"/>
        <v>23.02714471421143</v>
      </c>
    </row>
    <row r="54" spans="1:11" ht="15.75">
      <c r="A54" s="24" t="s">
        <v>181</v>
      </c>
      <c r="B54" s="61" t="s">
        <v>182</v>
      </c>
      <c r="C54" s="62">
        <v>1353660</v>
      </c>
      <c r="D54" s="62">
        <v>267804.52</v>
      </c>
      <c r="E54" s="63">
        <f t="shared" si="0"/>
        <v>19.783735945510692</v>
      </c>
      <c r="F54" s="64">
        <v>18000</v>
      </c>
      <c r="G54" s="62"/>
      <c r="H54" s="63"/>
      <c r="I54" s="59">
        <f t="shared" si="1"/>
        <v>1371660</v>
      </c>
      <c r="J54" s="59">
        <f t="shared" si="1"/>
        <v>267804.52</v>
      </c>
      <c r="K54" s="60">
        <f t="shared" si="2"/>
        <v>19.524118221716755</v>
      </c>
    </row>
    <row r="55" spans="1:11" ht="39" customHeight="1">
      <c r="A55" s="27" t="s">
        <v>183</v>
      </c>
      <c r="B55" s="61">
        <v>4060</v>
      </c>
      <c r="C55" s="62">
        <v>8014920</v>
      </c>
      <c r="D55" s="62">
        <v>1799316.87</v>
      </c>
      <c r="E55" s="63">
        <f t="shared" si="0"/>
        <v>22.4495923852016</v>
      </c>
      <c r="F55" s="64">
        <v>243700</v>
      </c>
      <c r="G55" s="62">
        <v>150799.41</v>
      </c>
      <c r="H55" s="63">
        <f>G55/F55*100</f>
        <v>61.879117767747225</v>
      </c>
      <c r="I55" s="59">
        <f t="shared" si="1"/>
        <v>8258620</v>
      </c>
      <c r="J55" s="59">
        <f t="shared" si="1"/>
        <v>1950116.28</v>
      </c>
      <c r="K55" s="60">
        <f t="shared" si="2"/>
        <v>23.613100978129516</v>
      </c>
    </row>
    <row r="56" spans="1:11" ht="24" customHeight="1">
      <c r="A56" s="26" t="s">
        <v>184</v>
      </c>
      <c r="B56" s="61" t="s">
        <v>185</v>
      </c>
      <c r="C56" s="62">
        <f>C57+C58</f>
        <v>1932360</v>
      </c>
      <c r="D56" s="62">
        <f>D57+D58</f>
        <v>329046.7</v>
      </c>
      <c r="E56" s="63">
        <f t="shared" si="0"/>
        <v>17.02822972945</v>
      </c>
      <c r="F56" s="64"/>
      <c r="G56" s="62"/>
      <c r="H56" s="63"/>
      <c r="I56" s="59">
        <f t="shared" si="1"/>
        <v>1932360</v>
      </c>
      <c r="J56" s="59">
        <f t="shared" si="1"/>
        <v>329046.7</v>
      </c>
      <c r="K56" s="60">
        <f t="shared" si="2"/>
        <v>17.02822972945</v>
      </c>
    </row>
    <row r="57" spans="1:11" ht="31.5">
      <c r="A57" s="24" t="s">
        <v>186</v>
      </c>
      <c r="B57" s="61" t="s">
        <v>187</v>
      </c>
      <c r="C57" s="62">
        <v>1552360</v>
      </c>
      <c r="D57" s="62">
        <v>315046.7</v>
      </c>
      <c r="E57" s="63">
        <f t="shared" si="0"/>
        <v>20.29469324125847</v>
      </c>
      <c r="F57" s="64"/>
      <c r="G57" s="62"/>
      <c r="H57" s="63"/>
      <c r="I57" s="59">
        <f t="shared" si="1"/>
        <v>1552360</v>
      </c>
      <c r="J57" s="59">
        <f t="shared" si="1"/>
        <v>315046.7</v>
      </c>
      <c r="K57" s="60">
        <f t="shared" si="2"/>
        <v>20.29469324125847</v>
      </c>
    </row>
    <row r="58" spans="1:11" ht="15.75">
      <c r="A58" s="24" t="s">
        <v>188</v>
      </c>
      <c r="B58" s="61" t="s">
        <v>189</v>
      </c>
      <c r="C58" s="62">
        <v>380000</v>
      </c>
      <c r="D58" s="62">
        <v>14000</v>
      </c>
      <c r="E58" s="63">
        <f t="shared" si="0"/>
        <v>3.684210526315789</v>
      </c>
      <c r="F58" s="64"/>
      <c r="G58" s="62"/>
      <c r="H58" s="63"/>
      <c r="I58" s="59">
        <f t="shared" si="1"/>
        <v>380000</v>
      </c>
      <c r="J58" s="59">
        <f t="shared" si="1"/>
        <v>14000</v>
      </c>
      <c r="K58" s="60">
        <f t="shared" si="2"/>
        <v>3.684210526315789</v>
      </c>
    </row>
    <row r="59" spans="1:11" ht="25.5" customHeight="1">
      <c r="A59" s="23" t="s">
        <v>190</v>
      </c>
      <c r="B59" s="58" t="s">
        <v>191</v>
      </c>
      <c r="C59" s="59">
        <f>C60+C63+C65+C68</f>
        <v>4519130</v>
      </c>
      <c r="D59" s="59">
        <f>D60+D63+D65+D68</f>
        <v>855875.49</v>
      </c>
      <c r="E59" s="60">
        <f aca="true" t="shared" si="3" ref="E59:E72">D59/C59*100</f>
        <v>18.93894377900171</v>
      </c>
      <c r="F59" s="66"/>
      <c r="G59" s="59"/>
      <c r="H59" s="63"/>
      <c r="I59" s="59">
        <f aca="true" t="shared" si="4" ref="I59:J111">C59+F59</f>
        <v>4519130</v>
      </c>
      <c r="J59" s="59">
        <f t="shared" si="4"/>
        <v>855875.49</v>
      </c>
      <c r="K59" s="60">
        <f>J59/I59*100</f>
        <v>18.93894377900171</v>
      </c>
    </row>
    <row r="60" spans="1:11" ht="15.75">
      <c r="A60" s="26" t="s">
        <v>192</v>
      </c>
      <c r="B60" s="61" t="s">
        <v>193</v>
      </c>
      <c r="C60" s="62">
        <f>C61+C62</f>
        <v>315500</v>
      </c>
      <c r="D60" s="62">
        <f>D61+D62</f>
        <v>41360</v>
      </c>
      <c r="E60" s="63">
        <f t="shared" si="3"/>
        <v>13.109350237717909</v>
      </c>
      <c r="F60" s="64"/>
      <c r="G60" s="62"/>
      <c r="H60" s="63"/>
      <c r="I60" s="59">
        <f t="shared" si="4"/>
        <v>315500</v>
      </c>
      <c r="J60" s="59">
        <f t="shared" si="4"/>
        <v>41360</v>
      </c>
      <c r="K60" s="60">
        <f>J60/I60*100</f>
        <v>13.109350237717909</v>
      </c>
    </row>
    <row r="61" spans="1:11" ht="31.5">
      <c r="A61" s="24" t="s">
        <v>194</v>
      </c>
      <c r="B61" s="61" t="s">
        <v>195</v>
      </c>
      <c r="C61" s="62">
        <v>240500</v>
      </c>
      <c r="D61" s="62">
        <v>41360</v>
      </c>
      <c r="E61" s="63">
        <f t="shared" si="3"/>
        <v>17.197505197505198</v>
      </c>
      <c r="F61" s="64"/>
      <c r="G61" s="62"/>
      <c r="H61" s="63"/>
      <c r="I61" s="59">
        <f t="shared" si="4"/>
        <v>240500</v>
      </c>
      <c r="J61" s="59">
        <f>D61</f>
        <v>41360</v>
      </c>
      <c r="K61" s="60">
        <f>J61/I61*100</f>
        <v>17.197505197505198</v>
      </c>
    </row>
    <row r="62" spans="1:11" ht="31.5">
      <c r="A62" s="24" t="s">
        <v>196</v>
      </c>
      <c r="B62" s="61" t="s">
        <v>197</v>
      </c>
      <c r="C62" s="62">
        <v>75000</v>
      </c>
      <c r="D62" s="62"/>
      <c r="E62" s="63"/>
      <c r="F62" s="64"/>
      <c r="G62" s="62"/>
      <c r="H62" s="63"/>
      <c r="I62" s="59">
        <f t="shared" si="4"/>
        <v>75000</v>
      </c>
      <c r="J62" s="59"/>
      <c r="K62" s="60"/>
    </row>
    <row r="63" spans="1:11" ht="15.75">
      <c r="A63" s="26" t="s">
        <v>198</v>
      </c>
      <c r="B63" s="61" t="s">
        <v>199</v>
      </c>
      <c r="C63" s="62">
        <f>C64</f>
        <v>1765830</v>
      </c>
      <c r="D63" s="62">
        <f>D64</f>
        <v>319283.44</v>
      </c>
      <c r="E63" s="63">
        <f t="shared" si="3"/>
        <v>18.081210535555517</v>
      </c>
      <c r="F63" s="64"/>
      <c r="G63" s="62"/>
      <c r="H63" s="63"/>
      <c r="I63" s="59">
        <f t="shared" si="4"/>
        <v>1765830</v>
      </c>
      <c r="J63" s="59">
        <f t="shared" si="4"/>
        <v>319283.44</v>
      </c>
      <c r="K63" s="60">
        <f>J63/I63*100</f>
        <v>18.081210535555517</v>
      </c>
    </row>
    <row r="64" spans="1:11" ht="31.5">
      <c r="A64" s="24" t="s">
        <v>200</v>
      </c>
      <c r="B64" s="61" t="s">
        <v>201</v>
      </c>
      <c r="C64" s="62">
        <v>1765830</v>
      </c>
      <c r="D64" s="62">
        <v>319283.44</v>
      </c>
      <c r="E64" s="63">
        <f t="shared" si="3"/>
        <v>18.081210535555517</v>
      </c>
      <c r="F64" s="64"/>
      <c r="G64" s="62"/>
      <c r="H64" s="63"/>
      <c r="I64" s="59">
        <f t="shared" si="4"/>
        <v>1765830</v>
      </c>
      <c r="J64" s="59">
        <f t="shared" si="4"/>
        <v>319283.44</v>
      </c>
      <c r="K64" s="60">
        <f>J64/I64*100</f>
        <v>18.081210535555517</v>
      </c>
    </row>
    <row r="65" spans="1:11" ht="15.75">
      <c r="A65" s="26" t="s">
        <v>202</v>
      </c>
      <c r="B65" s="58" t="s">
        <v>203</v>
      </c>
      <c r="C65" s="62">
        <f>C66+C67</f>
        <v>1495800</v>
      </c>
      <c r="D65" s="62">
        <f>D66+D67</f>
        <v>325232.05</v>
      </c>
      <c r="E65" s="63">
        <f t="shared" si="3"/>
        <v>21.743017114587513</v>
      </c>
      <c r="F65" s="64"/>
      <c r="G65" s="62"/>
      <c r="H65" s="63"/>
      <c r="I65" s="59">
        <f t="shared" si="4"/>
        <v>1495800</v>
      </c>
      <c r="J65" s="59">
        <f t="shared" si="4"/>
        <v>325232.05</v>
      </c>
      <c r="K65" s="60">
        <f>J65/I65*100</f>
        <v>21.743017114587513</v>
      </c>
    </row>
    <row r="66" spans="1:11" ht="13.5" customHeight="1">
      <c r="A66" s="24" t="s">
        <v>204</v>
      </c>
      <c r="B66" s="61" t="s">
        <v>205</v>
      </c>
      <c r="C66" s="62">
        <v>1495800</v>
      </c>
      <c r="D66" s="62">
        <v>325232.05</v>
      </c>
      <c r="E66" s="63">
        <f t="shared" si="3"/>
        <v>21.743017114587513</v>
      </c>
      <c r="F66" s="64"/>
      <c r="G66" s="62"/>
      <c r="H66" s="63"/>
      <c r="I66" s="59">
        <f t="shared" si="4"/>
        <v>1495800</v>
      </c>
      <c r="J66" s="59">
        <f t="shared" si="4"/>
        <v>325232.05</v>
      </c>
      <c r="K66" s="60">
        <f>J66/I66*100</f>
        <v>21.743017114587513</v>
      </c>
    </row>
    <row r="67" spans="1:11" ht="31.5" hidden="1">
      <c r="A67" s="24" t="s">
        <v>275</v>
      </c>
      <c r="B67" s="61">
        <v>5049</v>
      </c>
      <c r="C67" s="62"/>
      <c r="D67" s="62"/>
      <c r="E67" s="63"/>
      <c r="F67" s="64"/>
      <c r="G67" s="62"/>
      <c r="H67" s="63"/>
      <c r="I67" s="59"/>
      <c r="J67" s="59"/>
      <c r="K67" s="60"/>
    </row>
    <row r="68" spans="1:11" ht="15.75">
      <c r="A68" s="26" t="s">
        <v>206</v>
      </c>
      <c r="B68" s="61" t="s">
        <v>207</v>
      </c>
      <c r="C68" s="62">
        <f>C69</f>
        <v>942000</v>
      </c>
      <c r="D68" s="62">
        <f>D69</f>
        <v>170000</v>
      </c>
      <c r="E68" s="63">
        <f t="shared" si="3"/>
        <v>18.046709129511676</v>
      </c>
      <c r="F68" s="64"/>
      <c r="G68" s="62"/>
      <c r="H68" s="63"/>
      <c r="I68" s="59">
        <f t="shared" si="4"/>
        <v>942000</v>
      </c>
      <c r="J68" s="59">
        <f>D68</f>
        <v>170000</v>
      </c>
      <c r="K68" s="60">
        <f aca="true" t="shared" si="5" ref="K68:K76">J68/I68*100</f>
        <v>18.046709129511676</v>
      </c>
    </row>
    <row r="69" spans="1:11" ht="31.5">
      <c r="A69" s="24" t="s">
        <v>208</v>
      </c>
      <c r="B69" s="61" t="s">
        <v>209</v>
      </c>
      <c r="C69" s="62">
        <v>942000</v>
      </c>
      <c r="D69" s="62">
        <v>170000</v>
      </c>
      <c r="E69" s="63">
        <f t="shared" si="3"/>
        <v>18.046709129511676</v>
      </c>
      <c r="F69" s="64"/>
      <c r="G69" s="62"/>
      <c r="H69" s="63"/>
      <c r="I69" s="59">
        <f t="shared" si="4"/>
        <v>942000</v>
      </c>
      <c r="J69" s="59">
        <f>D69</f>
        <v>170000</v>
      </c>
      <c r="K69" s="60">
        <f t="shared" si="5"/>
        <v>18.046709129511676</v>
      </c>
    </row>
    <row r="70" spans="1:11" ht="15.75">
      <c r="A70" s="31" t="s">
        <v>210</v>
      </c>
      <c r="B70" s="58">
        <v>6000</v>
      </c>
      <c r="C70" s="59">
        <f>C71+C73+C75+C74</f>
        <v>28519200</v>
      </c>
      <c r="D70" s="59">
        <f>D71+D73+D75+D74</f>
        <v>7262260.25</v>
      </c>
      <c r="E70" s="60">
        <f t="shared" si="3"/>
        <v>25.464459907711294</v>
      </c>
      <c r="F70" s="59">
        <f>F71+F73+F74</f>
        <v>350000</v>
      </c>
      <c r="G70" s="59">
        <f>G71+G73+G74</f>
        <v>106557.81</v>
      </c>
      <c r="H70" s="63">
        <f>G70/F70*100</f>
        <v>30.44508857142857</v>
      </c>
      <c r="I70" s="59">
        <f>C70+F70</f>
        <v>28869200</v>
      </c>
      <c r="J70" s="59">
        <f>D70+G70</f>
        <v>7368818.06</v>
      </c>
      <c r="K70" s="60">
        <f t="shared" si="5"/>
        <v>25.524843293198284</v>
      </c>
    </row>
    <row r="71" spans="1:11" ht="31.5">
      <c r="A71" s="28" t="s">
        <v>211</v>
      </c>
      <c r="B71" s="61">
        <v>6010</v>
      </c>
      <c r="C71" s="62">
        <f>C72</f>
        <v>1500000</v>
      </c>
      <c r="D71" s="62">
        <f>D72</f>
        <v>247092.84</v>
      </c>
      <c r="E71" s="63">
        <f t="shared" si="3"/>
        <v>16.472856</v>
      </c>
      <c r="F71" s="64">
        <f>F72</f>
        <v>350000</v>
      </c>
      <c r="G71" s="62">
        <f>G72</f>
        <v>106557.81</v>
      </c>
      <c r="H71" s="63">
        <f>G71/F71*100</f>
        <v>30.44508857142857</v>
      </c>
      <c r="I71" s="59">
        <f t="shared" si="4"/>
        <v>1850000</v>
      </c>
      <c r="J71" s="59">
        <f>G71</f>
        <v>106557.81</v>
      </c>
      <c r="K71" s="60">
        <f t="shared" si="5"/>
        <v>5.759881621621622</v>
      </c>
    </row>
    <row r="72" spans="1:11" ht="31.5">
      <c r="A72" s="24" t="s">
        <v>212</v>
      </c>
      <c r="B72" s="61">
        <v>6013</v>
      </c>
      <c r="C72" s="62">
        <v>1500000</v>
      </c>
      <c r="D72" s="62">
        <v>247092.84</v>
      </c>
      <c r="E72" s="63">
        <f t="shared" si="3"/>
        <v>16.472856</v>
      </c>
      <c r="F72" s="64">
        <v>350000</v>
      </c>
      <c r="G72" s="62">
        <v>106557.81</v>
      </c>
      <c r="H72" s="63">
        <f>G72/F72*100</f>
        <v>30.44508857142857</v>
      </c>
      <c r="I72" s="59">
        <f t="shared" si="4"/>
        <v>1850000</v>
      </c>
      <c r="J72" s="59">
        <f>G72</f>
        <v>106557.81</v>
      </c>
      <c r="K72" s="60">
        <f t="shared" si="5"/>
        <v>5.759881621621622</v>
      </c>
    </row>
    <row r="73" spans="1:11" ht="47.25">
      <c r="A73" s="24" t="s">
        <v>213</v>
      </c>
      <c r="B73" s="61">
        <v>6020</v>
      </c>
      <c r="C73" s="62">
        <v>4500000</v>
      </c>
      <c r="D73" s="62">
        <v>1130265.24</v>
      </c>
      <c r="E73" s="63">
        <f>D73/C73*100</f>
        <v>25.11700533333333</v>
      </c>
      <c r="F73" s="64"/>
      <c r="G73" s="62"/>
      <c r="H73" s="63"/>
      <c r="I73" s="59">
        <f t="shared" si="4"/>
        <v>4500000</v>
      </c>
      <c r="J73" s="59">
        <f t="shared" si="4"/>
        <v>1130265.24</v>
      </c>
      <c r="K73" s="60">
        <f t="shared" si="5"/>
        <v>25.11700533333333</v>
      </c>
    </row>
    <row r="74" spans="1:11" ht="18" customHeight="1">
      <c r="A74" s="24" t="s">
        <v>214</v>
      </c>
      <c r="B74" s="61">
        <v>6030</v>
      </c>
      <c r="C74" s="62">
        <v>22519200</v>
      </c>
      <c r="D74" s="62">
        <v>5884902.17</v>
      </c>
      <c r="E74" s="63">
        <f>D74/C74*100</f>
        <v>26.13282074851682</v>
      </c>
      <c r="F74" s="64"/>
      <c r="G74" s="62"/>
      <c r="H74" s="63"/>
      <c r="I74" s="59">
        <f t="shared" si="4"/>
        <v>22519200</v>
      </c>
      <c r="J74" s="59">
        <f t="shared" si="4"/>
        <v>5884902.17</v>
      </c>
      <c r="K74" s="60">
        <f t="shared" si="5"/>
        <v>26.13282074851682</v>
      </c>
    </row>
    <row r="75" spans="1:11" ht="15.75" hidden="1">
      <c r="A75" s="28" t="s">
        <v>215</v>
      </c>
      <c r="B75" s="61">
        <v>6070</v>
      </c>
      <c r="C75" s="62"/>
      <c r="D75" s="62"/>
      <c r="E75" s="63" t="e">
        <f>D75/C75*100</f>
        <v>#DIV/0!</v>
      </c>
      <c r="F75" s="64"/>
      <c r="G75" s="62"/>
      <c r="H75" s="62">
        <f>H76</f>
      </c>
      <c r="I75" s="59">
        <f t="shared" si="4"/>
        <v>0</v>
      </c>
      <c r="J75" s="59">
        <f t="shared" si="4"/>
        <v>0</v>
      </c>
      <c r="K75" s="60" t="e">
        <f t="shared" si="5"/>
        <v>#DIV/0!</v>
      </c>
    </row>
    <row r="76" spans="1:11" ht="78.75" hidden="1">
      <c r="A76" s="32" t="s">
        <v>216</v>
      </c>
      <c r="B76" s="68">
        <v>6071</v>
      </c>
      <c r="C76" s="62">
        <v>0</v>
      </c>
      <c r="D76" s="69">
        <v>0</v>
      </c>
      <c r="E76" s="70" t="e">
        <f>D76/C76*100</f>
        <v>#DIV/0!</v>
      </c>
      <c r="F76" s="71"/>
      <c r="G76" s="72"/>
      <c r="H76" s="73" t="s">
        <v>217</v>
      </c>
      <c r="I76" s="59">
        <f t="shared" si="4"/>
        <v>0</v>
      </c>
      <c r="J76" s="59">
        <f t="shared" si="4"/>
        <v>0</v>
      </c>
      <c r="K76" s="60" t="e">
        <f t="shared" si="5"/>
        <v>#DIV/0!</v>
      </c>
    </row>
    <row r="77" spans="1:11" ht="15.75" hidden="1">
      <c r="A77" s="28" t="s">
        <v>215</v>
      </c>
      <c r="B77" s="61">
        <v>6080</v>
      </c>
      <c r="C77" s="62"/>
      <c r="D77" s="62"/>
      <c r="E77" s="63"/>
      <c r="F77" s="64"/>
      <c r="G77" s="62">
        <f>G78</f>
        <v>0</v>
      </c>
      <c r="H77" s="62">
        <f>H78</f>
      </c>
      <c r="I77" s="59">
        <f t="shared" si="4"/>
        <v>0</v>
      </c>
      <c r="J77" s="59">
        <f t="shared" si="4"/>
        <v>0</v>
      </c>
      <c r="K77" s="62"/>
    </row>
    <row r="78" spans="1:11" ht="63" hidden="1">
      <c r="A78" s="32" t="s">
        <v>218</v>
      </c>
      <c r="B78" s="68">
        <v>6083</v>
      </c>
      <c r="C78" s="74"/>
      <c r="D78" s="74"/>
      <c r="E78" s="73"/>
      <c r="F78" s="64"/>
      <c r="G78" s="72"/>
      <c r="H78" s="73" t="s">
        <v>217</v>
      </c>
      <c r="I78" s="59">
        <f t="shared" si="4"/>
        <v>0</v>
      </c>
      <c r="J78" s="59">
        <f t="shared" si="4"/>
        <v>0</v>
      </c>
      <c r="K78" s="73"/>
    </row>
    <row r="79" spans="1:11" ht="15.75">
      <c r="A79" s="23" t="s">
        <v>219</v>
      </c>
      <c r="B79" s="58" t="s">
        <v>220</v>
      </c>
      <c r="C79" s="59">
        <f>C89+C94+C92+C81+C82</f>
        <v>822000</v>
      </c>
      <c r="D79" s="59">
        <f>D80+D82+D89+D94</f>
        <v>28101</v>
      </c>
      <c r="E79" s="63">
        <f>D79/C79*100</f>
        <v>3.4186131386861316</v>
      </c>
      <c r="F79" s="66">
        <f>F80+F82+F89+F94</f>
        <v>3000000</v>
      </c>
      <c r="G79" s="66">
        <f>G80+G82+G89+G94</f>
        <v>8000</v>
      </c>
      <c r="H79" s="63">
        <f>G79/F79*100</f>
        <v>0.26666666666666666</v>
      </c>
      <c r="I79" s="59">
        <f t="shared" si="4"/>
        <v>3822000</v>
      </c>
      <c r="J79" s="59">
        <f>D79+G79</f>
        <v>36101</v>
      </c>
      <c r="K79" s="60">
        <f>J79/I79*100</f>
        <v>0.9445578231292517</v>
      </c>
    </row>
    <row r="80" spans="1:11" ht="15.75">
      <c r="A80" s="33" t="s">
        <v>221</v>
      </c>
      <c r="B80" s="75">
        <v>7100</v>
      </c>
      <c r="C80" s="59">
        <f>C81</f>
        <v>300000</v>
      </c>
      <c r="D80" s="59"/>
      <c r="E80" s="63"/>
      <c r="F80" s="64"/>
      <c r="G80" s="62"/>
      <c r="H80" s="76"/>
      <c r="I80" s="59">
        <f t="shared" si="4"/>
        <v>300000</v>
      </c>
      <c r="J80" s="59"/>
      <c r="K80" s="60"/>
    </row>
    <row r="81" spans="1:11" ht="15.75">
      <c r="A81" s="34" t="s">
        <v>222</v>
      </c>
      <c r="B81" s="75">
        <v>7130</v>
      </c>
      <c r="C81" s="62">
        <v>300000</v>
      </c>
      <c r="D81" s="62"/>
      <c r="E81" s="63"/>
      <c r="F81" s="64"/>
      <c r="G81" s="62"/>
      <c r="H81" s="63"/>
      <c r="I81" s="59">
        <f t="shared" si="4"/>
        <v>300000</v>
      </c>
      <c r="J81" s="59"/>
      <c r="K81" s="60"/>
    </row>
    <row r="82" spans="1:11" ht="15.75">
      <c r="A82" s="35" t="s">
        <v>223</v>
      </c>
      <c r="B82" s="58" t="s">
        <v>224</v>
      </c>
      <c r="C82" s="59"/>
      <c r="D82" s="59"/>
      <c r="E82" s="63"/>
      <c r="F82" s="59">
        <f>F83+F88</f>
        <v>350000</v>
      </c>
      <c r="G82" s="59"/>
      <c r="H82" s="63"/>
      <c r="I82" s="59">
        <f t="shared" si="4"/>
        <v>350000</v>
      </c>
      <c r="J82" s="59"/>
      <c r="K82" s="60"/>
    </row>
    <row r="83" spans="1:11" ht="27.75" customHeight="1">
      <c r="A83" s="28" t="s">
        <v>280</v>
      </c>
      <c r="B83" s="61">
        <v>7330</v>
      </c>
      <c r="C83" s="62"/>
      <c r="D83" s="62"/>
      <c r="E83" s="63"/>
      <c r="F83" s="64">
        <v>300000</v>
      </c>
      <c r="G83" s="64"/>
      <c r="H83" s="63"/>
      <c r="I83" s="59">
        <f t="shared" si="4"/>
        <v>300000</v>
      </c>
      <c r="J83" s="59"/>
      <c r="K83" s="60"/>
    </row>
    <row r="84" spans="1:11" ht="15.75" hidden="1">
      <c r="A84" s="24" t="s">
        <v>225</v>
      </c>
      <c r="B84" s="61" t="s">
        <v>226</v>
      </c>
      <c r="C84" s="62"/>
      <c r="D84" s="62"/>
      <c r="E84" s="63"/>
      <c r="F84" s="64"/>
      <c r="G84" s="62"/>
      <c r="H84" s="63"/>
      <c r="I84" s="59">
        <f t="shared" si="4"/>
        <v>0</v>
      </c>
      <c r="J84" s="59"/>
      <c r="K84" s="60"/>
    </row>
    <row r="85" spans="1:11" ht="31.5" hidden="1">
      <c r="A85" s="34" t="s">
        <v>227</v>
      </c>
      <c r="B85" s="67">
        <v>7325</v>
      </c>
      <c r="C85" s="62"/>
      <c r="D85" s="62"/>
      <c r="E85" s="63"/>
      <c r="F85" s="64"/>
      <c r="G85" s="62"/>
      <c r="H85" s="63"/>
      <c r="I85" s="59">
        <f t="shared" si="4"/>
        <v>0</v>
      </c>
      <c r="J85" s="59"/>
      <c r="K85" s="60"/>
    </row>
    <row r="86" spans="1:11" ht="31.5" hidden="1">
      <c r="A86" s="36" t="s">
        <v>228</v>
      </c>
      <c r="B86" s="77">
        <v>7370</v>
      </c>
      <c r="C86" s="78"/>
      <c r="D86" s="62"/>
      <c r="E86" s="63"/>
      <c r="F86" s="64"/>
      <c r="G86" s="62"/>
      <c r="H86" s="63" t="e">
        <f>G86/F86*100</f>
        <v>#DIV/0!</v>
      </c>
      <c r="I86" s="59"/>
      <c r="J86" s="59"/>
      <c r="K86" s="60"/>
    </row>
    <row r="87" spans="1:11" ht="31.5" hidden="1">
      <c r="A87" s="32" t="s">
        <v>229</v>
      </c>
      <c r="B87" s="68">
        <v>7380</v>
      </c>
      <c r="C87" s="62"/>
      <c r="D87" s="62"/>
      <c r="E87" s="63"/>
      <c r="F87" s="64"/>
      <c r="G87" s="62"/>
      <c r="H87" s="63" t="e">
        <f>G87/F87*100</f>
        <v>#DIV/0!</v>
      </c>
      <c r="I87" s="59">
        <f t="shared" si="4"/>
        <v>0</v>
      </c>
      <c r="J87" s="59"/>
      <c r="K87" s="60"/>
    </row>
    <row r="88" spans="1:11" ht="31.5">
      <c r="A88" s="56" t="s">
        <v>281</v>
      </c>
      <c r="B88" s="68">
        <v>7350</v>
      </c>
      <c r="C88" s="62"/>
      <c r="D88" s="62"/>
      <c r="E88" s="63"/>
      <c r="F88" s="64">
        <v>50000</v>
      </c>
      <c r="G88" s="62"/>
      <c r="H88" s="63"/>
      <c r="I88" s="59">
        <f>F88</f>
        <v>50000</v>
      </c>
      <c r="J88" s="59"/>
      <c r="K88" s="60"/>
    </row>
    <row r="89" spans="1:11" ht="31.5">
      <c r="A89" s="28" t="s">
        <v>230</v>
      </c>
      <c r="B89" s="58">
        <v>7400</v>
      </c>
      <c r="C89" s="62">
        <f>C90</f>
        <v>400000</v>
      </c>
      <c r="D89" s="62">
        <f>D90</f>
        <v>28101</v>
      </c>
      <c r="E89" s="63">
        <f>D89/C89*100</f>
        <v>7.02525</v>
      </c>
      <c r="F89" s="64">
        <f>F90</f>
        <v>2500000</v>
      </c>
      <c r="G89" s="62"/>
      <c r="H89" s="63"/>
      <c r="I89" s="59">
        <f t="shared" si="4"/>
        <v>2900000</v>
      </c>
      <c r="J89" s="59">
        <f>D89+G89</f>
        <v>28101</v>
      </c>
      <c r="K89" s="60">
        <f>J89/I89*100</f>
        <v>0.9690000000000001</v>
      </c>
    </row>
    <row r="90" spans="1:11" ht="31.5">
      <c r="A90" s="28" t="s">
        <v>231</v>
      </c>
      <c r="B90" s="61">
        <v>7460</v>
      </c>
      <c r="C90" s="62">
        <f>C91</f>
        <v>400000</v>
      </c>
      <c r="D90" s="62">
        <f>D91</f>
        <v>28101</v>
      </c>
      <c r="E90" s="63">
        <f>D90/C90*100</f>
        <v>7.02525</v>
      </c>
      <c r="F90" s="62">
        <f>F91</f>
        <v>2500000</v>
      </c>
      <c r="G90" s="62"/>
      <c r="H90" s="63"/>
      <c r="I90" s="59">
        <f t="shared" si="4"/>
        <v>2900000</v>
      </c>
      <c r="J90" s="59">
        <f>D90+G90</f>
        <v>28101</v>
      </c>
      <c r="K90" s="60">
        <f>J90/I90*100</f>
        <v>0.9690000000000001</v>
      </c>
    </row>
    <row r="91" spans="1:11" ht="31.5">
      <c r="A91" s="27" t="s">
        <v>232</v>
      </c>
      <c r="B91" s="61">
        <v>7461</v>
      </c>
      <c r="C91" s="62">
        <v>400000</v>
      </c>
      <c r="D91" s="62">
        <v>28101</v>
      </c>
      <c r="E91" s="63">
        <f>D91/C91*100</f>
        <v>7.02525</v>
      </c>
      <c r="F91" s="64">
        <v>2500000</v>
      </c>
      <c r="G91" s="62"/>
      <c r="H91" s="63"/>
      <c r="I91" s="59">
        <f t="shared" si="4"/>
        <v>2900000</v>
      </c>
      <c r="J91" s="59">
        <f>D91+G91</f>
        <v>28101</v>
      </c>
      <c r="K91" s="60">
        <f>J91/I91*100</f>
        <v>0.9690000000000001</v>
      </c>
    </row>
    <row r="92" spans="1:11" ht="15.75" hidden="1">
      <c r="A92" s="29" t="s">
        <v>233</v>
      </c>
      <c r="B92" s="79">
        <v>7500</v>
      </c>
      <c r="C92" s="62">
        <f>C93</f>
        <v>0</v>
      </c>
      <c r="D92" s="62"/>
      <c r="E92" s="63"/>
      <c r="F92" s="64"/>
      <c r="G92" s="62"/>
      <c r="H92" s="63"/>
      <c r="I92" s="59">
        <f t="shared" si="4"/>
        <v>0</v>
      </c>
      <c r="J92" s="59"/>
      <c r="K92" s="60"/>
    </row>
    <row r="93" spans="1:11" ht="31.5" hidden="1">
      <c r="A93" s="34" t="s">
        <v>234</v>
      </c>
      <c r="B93" s="67">
        <v>7540</v>
      </c>
      <c r="C93" s="62"/>
      <c r="D93" s="62"/>
      <c r="E93" s="63"/>
      <c r="F93" s="64"/>
      <c r="G93" s="62"/>
      <c r="H93" s="63"/>
      <c r="I93" s="59">
        <f t="shared" si="4"/>
        <v>0</v>
      </c>
      <c r="J93" s="59"/>
      <c r="K93" s="60"/>
    </row>
    <row r="94" spans="1:11" ht="22.5" customHeight="1">
      <c r="A94" s="28" t="s">
        <v>235</v>
      </c>
      <c r="B94" s="58">
        <v>7600</v>
      </c>
      <c r="C94" s="62">
        <f>C95+C97+C98+C99</f>
        <v>122000</v>
      </c>
      <c r="D94" s="62"/>
      <c r="E94" s="63"/>
      <c r="F94" s="64">
        <f>F96</f>
        <v>150000</v>
      </c>
      <c r="G94" s="64">
        <f>G96</f>
        <v>8000</v>
      </c>
      <c r="H94" s="63">
        <f>G94/F94*100</f>
        <v>5.333333333333334</v>
      </c>
      <c r="I94" s="59">
        <f t="shared" si="4"/>
        <v>272000</v>
      </c>
      <c r="J94" s="59"/>
      <c r="K94" s="60"/>
    </row>
    <row r="95" spans="1:11" ht="15.75" hidden="1">
      <c r="A95" s="27" t="s">
        <v>236</v>
      </c>
      <c r="B95" s="61">
        <v>7640</v>
      </c>
      <c r="C95" s="59"/>
      <c r="D95" s="59"/>
      <c r="E95" s="60"/>
      <c r="F95" s="64"/>
      <c r="G95" s="59"/>
      <c r="H95" s="63" t="e">
        <f>G95/F95*100</f>
        <v>#DIV/0!</v>
      </c>
      <c r="I95" s="59">
        <f t="shared" si="4"/>
        <v>0</v>
      </c>
      <c r="J95" s="59">
        <f t="shared" si="4"/>
        <v>0</v>
      </c>
      <c r="K95" s="60"/>
    </row>
    <row r="96" spans="1:11" ht="47.25">
      <c r="A96" s="27" t="s">
        <v>237</v>
      </c>
      <c r="B96" s="61">
        <v>7660</v>
      </c>
      <c r="C96" s="59"/>
      <c r="D96" s="59"/>
      <c r="E96" s="60"/>
      <c r="F96" s="64">
        <v>150000</v>
      </c>
      <c r="G96" s="62">
        <v>8000</v>
      </c>
      <c r="H96" s="63">
        <f>G96/F96*100</f>
        <v>5.333333333333334</v>
      </c>
      <c r="I96" s="59">
        <f>F96</f>
        <v>150000</v>
      </c>
      <c r="J96" s="59"/>
      <c r="K96" s="60"/>
    </row>
    <row r="97" spans="1:11" ht="0.75" customHeight="1" hidden="1">
      <c r="A97" s="32" t="s">
        <v>238</v>
      </c>
      <c r="B97" s="68">
        <v>7670</v>
      </c>
      <c r="C97" s="62"/>
      <c r="D97" s="59"/>
      <c r="E97" s="60"/>
      <c r="F97" s="64"/>
      <c r="G97" s="62"/>
      <c r="H97" s="63"/>
      <c r="I97" s="59"/>
      <c r="J97" s="59"/>
      <c r="K97" s="60"/>
    </row>
    <row r="98" spans="1:11" ht="31.5">
      <c r="A98" s="27" t="s">
        <v>239</v>
      </c>
      <c r="B98" s="61">
        <v>7680</v>
      </c>
      <c r="C98" s="62">
        <v>122000</v>
      </c>
      <c r="D98" s="62"/>
      <c r="E98" s="63"/>
      <c r="F98" s="64"/>
      <c r="G98" s="62"/>
      <c r="H98" s="63"/>
      <c r="I98" s="59">
        <f t="shared" si="4"/>
        <v>122000</v>
      </c>
      <c r="J98" s="59"/>
      <c r="K98" s="60"/>
    </row>
    <row r="99" spans="1:11" ht="15.75">
      <c r="A99" s="28" t="s">
        <v>240</v>
      </c>
      <c r="B99" s="58">
        <v>7690</v>
      </c>
      <c r="C99" s="59"/>
      <c r="D99" s="59"/>
      <c r="E99" s="60"/>
      <c r="F99" s="66"/>
      <c r="G99" s="59"/>
      <c r="H99" s="59"/>
      <c r="I99" s="59"/>
      <c r="J99" s="59"/>
      <c r="K99" s="60"/>
    </row>
    <row r="100" spans="1:11" ht="15.75">
      <c r="A100" s="27" t="s">
        <v>241</v>
      </c>
      <c r="B100" s="61">
        <v>7693</v>
      </c>
      <c r="C100" s="62"/>
      <c r="D100" s="62"/>
      <c r="E100" s="63"/>
      <c r="F100" s="64"/>
      <c r="G100" s="62"/>
      <c r="H100" s="63"/>
      <c r="I100" s="59"/>
      <c r="J100" s="59"/>
      <c r="K100" s="60"/>
    </row>
    <row r="101" spans="1:11" ht="15.75">
      <c r="A101" s="23" t="s">
        <v>242</v>
      </c>
      <c r="B101" s="58" t="s">
        <v>243</v>
      </c>
      <c r="C101" s="59">
        <f>C102+C110+C112+C105</f>
        <v>3581410</v>
      </c>
      <c r="D101" s="59">
        <f>D102+D110+D112+D105</f>
        <v>340999.07</v>
      </c>
      <c r="E101" s="60">
        <f aca="true" t="shared" si="6" ref="E101:E106">D101/C101*100</f>
        <v>9.521363652862979</v>
      </c>
      <c r="F101" s="66">
        <f>F108+F102+F110+F112+F105</f>
        <v>160900</v>
      </c>
      <c r="G101" s="59"/>
      <c r="H101" s="60"/>
      <c r="I101" s="59">
        <f t="shared" si="4"/>
        <v>3742310</v>
      </c>
      <c r="J101" s="59">
        <f t="shared" si="4"/>
        <v>340999.07</v>
      </c>
      <c r="K101" s="60">
        <f>J101/I101*100</f>
        <v>9.111994196098133</v>
      </c>
    </row>
    <row r="102" spans="1:11" ht="31.5">
      <c r="A102" s="35" t="s">
        <v>244</v>
      </c>
      <c r="B102" s="58" t="s">
        <v>245</v>
      </c>
      <c r="C102" s="62">
        <f>C103+C104</f>
        <v>1036610</v>
      </c>
      <c r="D102" s="62">
        <f>D103+D104</f>
        <v>119982.01</v>
      </c>
      <c r="E102" s="63">
        <f t="shared" si="6"/>
        <v>11.574460018714849</v>
      </c>
      <c r="F102" s="64"/>
      <c r="G102" s="62"/>
      <c r="H102" s="63"/>
      <c r="I102" s="59">
        <f t="shared" si="4"/>
        <v>1036610</v>
      </c>
      <c r="J102" s="59">
        <f t="shared" si="4"/>
        <v>119982.01</v>
      </c>
      <c r="K102" s="60">
        <f>J102/I102*100</f>
        <v>11.574460018714849</v>
      </c>
    </row>
    <row r="103" spans="1:11" ht="31.5">
      <c r="A103" s="24" t="s">
        <v>246</v>
      </c>
      <c r="B103" s="61" t="s">
        <v>247</v>
      </c>
      <c r="C103" s="62">
        <v>300000</v>
      </c>
      <c r="D103" s="62">
        <v>12016</v>
      </c>
      <c r="E103" s="63">
        <f t="shared" si="6"/>
        <v>4.005333333333334</v>
      </c>
      <c r="F103" s="64"/>
      <c r="G103" s="62"/>
      <c r="H103" s="63"/>
      <c r="I103" s="59">
        <f t="shared" si="4"/>
        <v>300000</v>
      </c>
      <c r="J103" s="59"/>
      <c r="K103" s="60"/>
    </row>
    <row r="104" spans="1:11" ht="15.75">
      <c r="A104" s="27" t="s">
        <v>248</v>
      </c>
      <c r="B104" s="61">
        <v>8130</v>
      </c>
      <c r="C104" s="62">
        <v>736610</v>
      </c>
      <c r="D104" s="62">
        <v>107966.01</v>
      </c>
      <c r="E104" s="63">
        <f t="shared" si="6"/>
        <v>14.657146929854331</v>
      </c>
      <c r="F104" s="80"/>
      <c r="G104" s="81"/>
      <c r="H104" s="63"/>
      <c r="I104" s="59">
        <f t="shared" si="4"/>
        <v>736610</v>
      </c>
      <c r="J104" s="59">
        <f t="shared" si="4"/>
        <v>107966.01</v>
      </c>
      <c r="K104" s="60">
        <f>J104/I104*100</f>
        <v>14.657146929854331</v>
      </c>
    </row>
    <row r="105" spans="1:11" ht="15.75">
      <c r="A105" s="37" t="s">
        <v>249</v>
      </c>
      <c r="B105" s="37" t="s">
        <v>250</v>
      </c>
      <c r="C105" s="82">
        <f>C106+C107</f>
        <v>400000</v>
      </c>
      <c r="D105" s="82">
        <f>D106</f>
        <v>7500</v>
      </c>
      <c r="E105" s="63">
        <f t="shared" si="6"/>
        <v>1.875</v>
      </c>
      <c r="F105" s="83"/>
      <c r="G105" s="82"/>
      <c r="H105" s="63"/>
      <c r="I105" s="59">
        <f t="shared" si="4"/>
        <v>400000</v>
      </c>
      <c r="J105" s="59">
        <f>D105</f>
        <v>7500</v>
      </c>
      <c r="K105" s="60">
        <f>J105/I105*100</f>
        <v>1.875</v>
      </c>
    </row>
    <row r="106" spans="1:11" ht="16.5" customHeight="1">
      <c r="A106" s="32" t="s">
        <v>251</v>
      </c>
      <c r="B106" s="68" t="s">
        <v>252</v>
      </c>
      <c r="C106" s="84">
        <v>400000</v>
      </c>
      <c r="D106" s="62">
        <v>7500</v>
      </c>
      <c r="E106" s="63">
        <f t="shared" si="6"/>
        <v>1.875</v>
      </c>
      <c r="F106" s="64"/>
      <c r="G106" s="62"/>
      <c r="H106" s="63"/>
      <c r="I106" s="59">
        <f t="shared" si="4"/>
        <v>400000</v>
      </c>
      <c r="J106" s="59">
        <f>D106</f>
        <v>7500</v>
      </c>
      <c r="K106" s="60">
        <f>J106/I106*100</f>
        <v>1.875</v>
      </c>
    </row>
    <row r="107" spans="1:11" ht="15.75">
      <c r="A107" s="32" t="s">
        <v>253</v>
      </c>
      <c r="B107" s="68">
        <v>8240</v>
      </c>
      <c r="C107" s="85"/>
      <c r="D107" s="62"/>
      <c r="E107" s="63"/>
      <c r="F107" s="64"/>
      <c r="G107" s="62"/>
      <c r="H107" s="63"/>
      <c r="I107" s="59">
        <f t="shared" si="4"/>
        <v>0</v>
      </c>
      <c r="J107" s="59"/>
      <c r="K107" s="60"/>
    </row>
    <row r="108" spans="1:11" ht="15.75">
      <c r="A108" s="23" t="s">
        <v>254</v>
      </c>
      <c r="B108" s="58" t="s">
        <v>255</v>
      </c>
      <c r="C108" s="62"/>
      <c r="D108" s="62"/>
      <c r="E108" s="63"/>
      <c r="F108" s="64">
        <f>F109</f>
        <v>160900</v>
      </c>
      <c r="G108" s="62"/>
      <c r="H108" s="63"/>
      <c r="I108" s="59">
        <f t="shared" si="4"/>
        <v>160900</v>
      </c>
      <c r="J108" s="59"/>
      <c r="K108" s="60"/>
    </row>
    <row r="109" spans="1:11" ht="15.75">
      <c r="A109" s="24" t="s">
        <v>256</v>
      </c>
      <c r="B109" s="61" t="s">
        <v>257</v>
      </c>
      <c r="C109" s="62"/>
      <c r="D109" s="62"/>
      <c r="E109" s="63"/>
      <c r="F109" s="64">
        <v>160900</v>
      </c>
      <c r="G109" s="62"/>
      <c r="H109" s="63"/>
      <c r="I109" s="59">
        <f t="shared" si="4"/>
        <v>160900</v>
      </c>
      <c r="J109" s="59"/>
      <c r="K109" s="60"/>
    </row>
    <row r="110" spans="1:11" ht="15.75">
      <c r="A110" s="23" t="s">
        <v>258</v>
      </c>
      <c r="B110" s="58" t="s">
        <v>259</v>
      </c>
      <c r="C110" s="62">
        <f>C111</f>
        <v>1144800</v>
      </c>
      <c r="D110" s="62">
        <f>D111</f>
        <v>213517.06</v>
      </c>
      <c r="E110" s="63">
        <f aca="true" t="shared" si="7" ref="E110:E115">D110/C110*100</f>
        <v>18.651035988819007</v>
      </c>
      <c r="F110" s="64"/>
      <c r="G110" s="64"/>
      <c r="H110" s="63"/>
      <c r="I110" s="59">
        <f t="shared" si="4"/>
        <v>1144800</v>
      </c>
      <c r="J110" s="59">
        <f t="shared" si="4"/>
        <v>213517.06</v>
      </c>
      <c r="K110" s="60">
        <f>J110/I110*100</f>
        <v>18.651035988819007</v>
      </c>
    </row>
    <row r="111" spans="1:11" ht="15.75">
      <c r="A111" s="24" t="s">
        <v>260</v>
      </c>
      <c r="B111" s="61" t="s">
        <v>261</v>
      </c>
      <c r="C111" s="62">
        <v>1144800</v>
      </c>
      <c r="D111" s="62">
        <v>213517.06</v>
      </c>
      <c r="E111" s="63">
        <f t="shared" si="7"/>
        <v>18.651035988819007</v>
      </c>
      <c r="F111" s="64"/>
      <c r="G111" s="62"/>
      <c r="H111" s="63"/>
      <c r="I111" s="59">
        <f t="shared" si="4"/>
        <v>1144800</v>
      </c>
      <c r="J111" s="59">
        <f t="shared" si="4"/>
        <v>213517.06</v>
      </c>
      <c r="K111" s="60">
        <f>J111/I111*100</f>
        <v>18.651035988819007</v>
      </c>
    </row>
    <row r="112" spans="1:11" ht="15.75">
      <c r="A112" s="23" t="s">
        <v>262</v>
      </c>
      <c r="B112" s="58" t="s">
        <v>263</v>
      </c>
      <c r="C112" s="59">
        <v>1000000</v>
      </c>
      <c r="D112" s="59"/>
      <c r="E112" s="60"/>
      <c r="F112" s="66"/>
      <c r="G112" s="59"/>
      <c r="H112" s="60"/>
      <c r="I112" s="59">
        <f>I113</f>
        <v>1000000</v>
      </c>
      <c r="J112" s="59"/>
      <c r="K112" s="86"/>
    </row>
    <row r="113" spans="1:11" ht="15.75">
      <c r="A113" s="24" t="s">
        <v>264</v>
      </c>
      <c r="B113" s="61" t="s">
        <v>265</v>
      </c>
      <c r="C113" s="62">
        <v>1000000</v>
      </c>
      <c r="D113" s="62"/>
      <c r="E113" s="63"/>
      <c r="F113" s="64"/>
      <c r="G113" s="62"/>
      <c r="H113" s="63"/>
      <c r="I113" s="59">
        <f>C113</f>
        <v>1000000</v>
      </c>
      <c r="J113" s="59"/>
      <c r="K113" s="86"/>
    </row>
    <row r="114" spans="1:11" ht="15.75" hidden="1">
      <c r="A114" s="24" t="s">
        <v>266</v>
      </c>
      <c r="B114" s="61">
        <v>8775</v>
      </c>
      <c r="C114" s="62">
        <v>0</v>
      </c>
      <c r="D114" s="62">
        <v>0</v>
      </c>
      <c r="E114" s="63" t="e">
        <f t="shared" si="7"/>
        <v>#DIV/0!</v>
      </c>
      <c r="F114" s="64"/>
      <c r="G114" s="62"/>
      <c r="H114" s="63"/>
      <c r="I114" s="59">
        <f aca="true" t="shared" si="8" ref="I114:J123">C114+F114</f>
        <v>0</v>
      </c>
      <c r="J114" s="59">
        <f t="shared" si="8"/>
        <v>0</v>
      </c>
      <c r="K114" s="86" t="e">
        <f>E114+H114</f>
        <v>#DIV/0!</v>
      </c>
    </row>
    <row r="115" spans="1:11" ht="15.75">
      <c r="A115" s="23" t="s">
        <v>267</v>
      </c>
      <c r="B115" s="87" t="s">
        <v>268</v>
      </c>
      <c r="C115" s="59">
        <f>C7+C11+C29+C37+C52+C70+C79+C101+C59</f>
        <v>417489820</v>
      </c>
      <c r="D115" s="59">
        <f>D7+D11+D29+D37+D52+D70+D79+D101+D59</f>
        <v>90316596.96999998</v>
      </c>
      <c r="E115" s="60">
        <f t="shared" si="7"/>
        <v>21.633245325598594</v>
      </c>
      <c r="F115" s="59">
        <f>F7+F11+F29+F37+F52+F59+F70+F79+F101</f>
        <v>13552850</v>
      </c>
      <c r="G115" s="59">
        <f>G7+G11+G29+G37+G52+G70+G79+G101+G59</f>
        <v>2618022.15</v>
      </c>
      <c r="H115" s="60">
        <f>G115/F115*100</f>
        <v>19.31713366561277</v>
      </c>
      <c r="I115" s="59">
        <f t="shared" si="8"/>
        <v>431042670</v>
      </c>
      <c r="J115" s="59">
        <f t="shared" si="8"/>
        <v>92934619.11999999</v>
      </c>
      <c r="K115" s="60">
        <f>J115/I115*100</f>
        <v>21.5604221085583</v>
      </c>
    </row>
    <row r="116" spans="1:11" ht="43.5" customHeight="1">
      <c r="A116" s="35" t="s">
        <v>269</v>
      </c>
      <c r="B116" s="58" t="s">
        <v>270</v>
      </c>
      <c r="C116" s="59"/>
      <c r="D116" s="59"/>
      <c r="E116" s="60"/>
      <c r="F116" s="66"/>
      <c r="G116" s="59"/>
      <c r="H116" s="60"/>
      <c r="I116" s="59"/>
      <c r="J116" s="59"/>
      <c r="K116" s="60"/>
    </row>
    <row r="117" spans="1:11" ht="22.5" customHeight="1" hidden="1">
      <c r="A117" s="25"/>
      <c r="B117" s="58"/>
      <c r="C117" s="62"/>
      <c r="D117" s="62"/>
      <c r="E117" s="63"/>
      <c r="F117" s="64"/>
      <c r="G117" s="62"/>
      <c r="H117" s="63"/>
      <c r="I117" s="59">
        <f t="shared" si="8"/>
        <v>0</v>
      </c>
      <c r="J117" s="59">
        <f t="shared" si="8"/>
        <v>0</v>
      </c>
      <c r="K117" s="60"/>
    </row>
    <row r="118" spans="1:11" ht="36.75" customHeight="1">
      <c r="A118" s="28" t="s">
        <v>271</v>
      </c>
      <c r="B118" s="87">
        <v>900202</v>
      </c>
      <c r="C118" s="59">
        <f>C115</f>
        <v>417489820</v>
      </c>
      <c r="D118" s="59">
        <f>D115</f>
        <v>90316596.96999998</v>
      </c>
      <c r="E118" s="60">
        <f>D118/C118*100</f>
        <v>21.633245325598594</v>
      </c>
      <c r="F118" s="59">
        <f>F115</f>
        <v>13552850</v>
      </c>
      <c r="G118" s="59">
        <f>G115</f>
        <v>2618022.15</v>
      </c>
      <c r="H118" s="60">
        <f>G118/F118*100</f>
        <v>19.31713366561277</v>
      </c>
      <c r="I118" s="59">
        <f t="shared" si="8"/>
        <v>431042670</v>
      </c>
      <c r="J118" s="59">
        <f t="shared" si="8"/>
        <v>92934619.11999999</v>
      </c>
      <c r="K118" s="60">
        <f>J118/I118*100</f>
        <v>21.5604221085583</v>
      </c>
    </row>
    <row r="119" spans="1:11" ht="47.25">
      <c r="A119" s="27" t="s">
        <v>272</v>
      </c>
      <c r="B119" s="87">
        <v>9700</v>
      </c>
      <c r="C119" s="59">
        <f>C122+C121</f>
        <v>1970000</v>
      </c>
      <c r="D119" s="59"/>
      <c r="E119" s="63"/>
      <c r="F119" s="66"/>
      <c r="G119" s="66"/>
      <c r="H119" s="60"/>
      <c r="I119" s="59">
        <f t="shared" si="8"/>
        <v>1970000</v>
      </c>
      <c r="J119" s="59"/>
      <c r="K119" s="60"/>
    </row>
    <row r="120" spans="1:11" ht="31.5">
      <c r="A120" s="27" t="s">
        <v>92</v>
      </c>
      <c r="B120" s="88">
        <v>9720</v>
      </c>
      <c r="C120" s="62"/>
      <c r="D120" s="62"/>
      <c r="E120" s="63"/>
      <c r="F120" s="64"/>
      <c r="G120" s="64"/>
      <c r="H120" s="60"/>
      <c r="I120" s="62"/>
      <c r="J120" s="59"/>
      <c r="K120" s="60"/>
    </row>
    <row r="121" spans="1:11" ht="54.75" customHeight="1">
      <c r="A121" s="27" t="s">
        <v>273</v>
      </c>
      <c r="B121" s="88">
        <v>9730</v>
      </c>
      <c r="C121" s="62"/>
      <c r="D121" s="62"/>
      <c r="E121" s="63"/>
      <c r="F121" s="66"/>
      <c r="G121" s="60"/>
      <c r="H121" s="63"/>
      <c r="I121" s="59"/>
      <c r="J121" s="59"/>
      <c r="K121" s="60"/>
    </row>
    <row r="122" spans="1:11" ht="21" customHeight="1">
      <c r="A122" s="27" t="s">
        <v>10</v>
      </c>
      <c r="B122" s="88">
        <v>9770</v>
      </c>
      <c r="C122" s="62">
        <v>1970000</v>
      </c>
      <c r="D122" s="62">
        <v>225680.46</v>
      </c>
      <c r="E122" s="60">
        <f>D122/C122*100</f>
        <v>11.455860913705584</v>
      </c>
      <c r="F122" s="64"/>
      <c r="G122" s="64"/>
      <c r="H122" s="60"/>
      <c r="I122" s="59">
        <f t="shared" si="8"/>
        <v>1970000</v>
      </c>
      <c r="J122" s="59">
        <f>D122</f>
        <v>225680.46</v>
      </c>
      <c r="K122" s="60">
        <f>J122/I122*100</f>
        <v>11.455860913705584</v>
      </c>
    </row>
    <row r="123" spans="1:11" ht="33.75" customHeight="1">
      <c r="A123" s="91" t="s">
        <v>274</v>
      </c>
      <c r="B123" s="58">
        <v>900203</v>
      </c>
      <c r="C123" s="89">
        <f>C118+C119</f>
        <v>419459820</v>
      </c>
      <c r="D123" s="89">
        <f>D118+D122</f>
        <v>90542277.42999998</v>
      </c>
      <c r="E123" s="60">
        <f>D123/C123*100</f>
        <v>21.585447070949485</v>
      </c>
      <c r="F123" s="89">
        <f>F118+F119</f>
        <v>13552850</v>
      </c>
      <c r="G123" s="89">
        <f>G118+G119</f>
        <v>2618022.15</v>
      </c>
      <c r="H123" s="60">
        <f>G123/F123*100</f>
        <v>19.31713366561277</v>
      </c>
      <c r="I123" s="59">
        <f t="shared" si="8"/>
        <v>433012670</v>
      </c>
      <c r="J123" s="59">
        <f t="shared" si="8"/>
        <v>93160299.57999998</v>
      </c>
      <c r="K123" s="60">
        <f>J123/I123*100</f>
        <v>21.514451200700428</v>
      </c>
    </row>
    <row r="124" spans="2:11" ht="15.75">
      <c r="B124" s="90"/>
      <c r="C124" s="90"/>
      <c r="D124" s="90"/>
      <c r="E124" s="90"/>
      <c r="F124" s="90"/>
      <c r="G124" s="90"/>
      <c r="H124" s="90"/>
      <c r="I124" s="90"/>
      <c r="J124" s="90"/>
      <c r="K124" s="90"/>
    </row>
    <row r="126" ht="12.75">
      <c r="D126" s="2"/>
    </row>
  </sheetData>
  <sheetProtection/>
  <mergeCells count="14">
    <mergeCell ref="I2:K2"/>
    <mergeCell ref="B3:B4"/>
    <mergeCell ref="C3:C4"/>
    <mergeCell ref="H3:H4"/>
    <mergeCell ref="I3:I4"/>
    <mergeCell ref="J3:J4"/>
    <mergeCell ref="K3:K4"/>
    <mergeCell ref="D3:D4"/>
    <mergeCell ref="E3:E4"/>
    <mergeCell ref="F3:F4"/>
    <mergeCell ref="G3:G4"/>
    <mergeCell ref="A2:A4"/>
    <mergeCell ref="C2:E2"/>
    <mergeCell ref="F2:H2"/>
  </mergeCells>
  <printOptions/>
  <pageMargins left="0.7480314960629921" right="0" top="0.7874015748031497" bottom="0.7874015748031497" header="0.5118110236220472" footer="0.5118110236220472"/>
  <pageSetup horizontalDpi="600" verticalDpi="600" orientation="portrait" paperSize="9" scale="39" r:id="rId1"/>
  <rowBreaks count="1" manualBreakCount="1"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budget-tanya</dc:creator>
  <cp:keywords/>
  <dc:description/>
  <cp:lastModifiedBy>20230629</cp:lastModifiedBy>
  <cp:lastPrinted>2024-04-16T06:25:16Z</cp:lastPrinted>
  <dcterms:created xsi:type="dcterms:W3CDTF">2021-04-12T13:42:14Z</dcterms:created>
  <dcterms:modified xsi:type="dcterms:W3CDTF">2024-04-16T12:21:07Z</dcterms:modified>
  <cp:category/>
  <cp:version/>
  <cp:contentType/>
  <cp:contentStatus/>
</cp:coreProperties>
</file>