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0 сесія внесені в голос\внесені в голос\вн змін бюдж\нова редакція\"/>
    </mc:Choice>
  </mc:AlternateContent>
  <bookViews>
    <workbookView xWindow="120" yWindow="75" windowWidth="20115" windowHeight="954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O23" i="1" l="1"/>
  <c r="N23" i="1"/>
  <c r="M23" i="1"/>
  <c r="L23" i="1"/>
  <c r="I23" i="1"/>
  <c r="H23" i="1"/>
  <c r="G23" i="1"/>
  <c r="F23" i="1"/>
  <c r="E23" i="1"/>
  <c r="P25" i="1" l="1"/>
  <c r="N30" i="1" l="1"/>
  <c r="M30" i="1"/>
  <c r="L30" i="1"/>
  <c r="J30" i="1"/>
  <c r="I30" i="1"/>
  <c r="H30" i="1"/>
  <c r="G30" i="1"/>
  <c r="F30" i="1"/>
  <c r="E30" i="1"/>
  <c r="P31" i="1"/>
  <c r="K33" i="1" l="1"/>
  <c r="P33" i="1"/>
  <c r="O33" i="1" l="1"/>
  <c r="O30" i="1" s="1"/>
  <c r="K30" i="1"/>
  <c r="N27" i="1"/>
  <c r="M27" i="1"/>
  <c r="L27" i="1"/>
  <c r="J27" i="1"/>
  <c r="I27" i="1"/>
  <c r="H27" i="1"/>
  <c r="G27" i="1"/>
  <c r="N14" i="1"/>
  <c r="M14" i="1"/>
  <c r="L14" i="1"/>
  <c r="I14" i="1"/>
  <c r="H14" i="1"/>
  <c r="G14" i="1"/>
  <c r="P28" i="1"/>
  <c r="J19" i="1" l="1"/>
  <c r="J26" i="1"/>
  <c r="J23" i="1" s="1"/>
  <c r="O20" i="1" l="1"/>
  <c r="P24" i="1" l="1"/>
  <c r="P21" i="1"/>
  <c r="O21" i="1"/>
  <c r="K21" i="1"/>
  <c r="E19" i="1"/>
  <c r="E14" i="1" s="1"/>
  <c r="O19" i="1"/>
  <c r="K19" i="1"/>
  <c r="F19" i="1" l="1"/>
  <c r="J22" i="1"/>
  <c r="J14" i="1" s="1"/>
  <c r="K29" i="1"/>
  <c r="K27" i="1" s="1"/>
  <c r="K20" i="1"/>
  <c r="K26" i="1"/>
  <c r="K23" i="1" s="1"/>
  <c r="O29" i="1" l="1"/>
  <c r="O27" i="1" s="1"/>
  <c r="E29" i="1"/>
  <c r="E27" i="1" s="1"/>
  <c r="P27" i="1" s="1"/>
  <c r="P20" i="1" l="1"/>
  <c r="P19" i="1"/>
  <c r="F29" i="1" l="1"/>
  <c r="F27" i="1" s="1"/>
  <c r="F17" i="1"/>
  <c r="F14" i="1" s="1"/>
  <c r="P29" i="1"/>
  <c r="K22" i="1"/>
  <c r="O22" i="1" l="1"/>
  <c r="O14" i="1" s="1"/>
  <c r="K14" i="1"/>
  <c r="E34" i="1"/>
  <c r="I34" i="1" l="1"/>
  <c r="H34" i="1"/>
  <c r="G34" i="1"/>
  <c r="F34" i="1"/>
  <c r="N34" i="1"/>
  <c r="M34" i="1"/>
  <c r="L34" i="1"/>
  <c r="O34" i="1" l="1"/>
  <c r="K34" i="1"/>
  <c r="P32" i="1"/>
  <c r="P30" i="1" s="1"/>
  <c r="P17" i="1"/>
  <c r="P16" i="1"/>
  <c r="P15" i="1"/>
  <c r="P22" i="1"/>
  <c r="P26" i="1"/>
  <c r="P23" i="1" s="1"/>
  <c r="P18" i="1"/>
  <c r="P14" i="1" l="1"/>
  <c r="P34" i="1" s="1"/>
  <c r="J34" i="1"/>
</calcChain>
</file>

<file path=xl/sharedStrings.xml><?xml version="1.0" encoding="utf-8"?>
<sst xmlns="http://schemas.openxmlformats.org/spreadsheetml/2006/main" count="104" uniqueCount="92">
  <si>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</si>
  <si>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</si>
  <si>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</si>
  <si>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</si>
  <si>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</si>
  <si>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</si>
  <si>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</si>
  <si>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</si>
  <si>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</si>
  <si>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</si>
  <si>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</si>
  <si>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</si>
  <si>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</si>
  <si>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</si>
  <si>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</si>
  <si>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0620</t>
  </si>
  <si>
    <t>0443</t>
  </si>
  <si>
    <t>7321</t>
  </si>
  <si>
    <t>Будівництво освітніх установ та закладів</t>
  </si>
  <si>
    <t>0490</t>
  </si>
  <si>
    <t>7670</t>
  </si>
  <si>
    <t>Внески до статутного капіталу суб`єктів господарювання</t>
  </si>
  <si>
    <t>0200000</t>
  </si>
  <si>
    <t>0212010</t>
  </si>
  <si>
    <t>0731</t>
  </si>
  <si>
    <t>2010</t>
  </si>
  <si>
    <t>Багатопрофільна стаціонарна медична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</si>
  <si>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</si>
  <si>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</si>
  <si>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</si>
  <si>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</si>
  <si>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0212144</t>
  </si>
  <si>
    <t>0763</t>
  </si>
  <si>
    <t>2144</t>
  </si>
  <si>
    <t>Централізовані заходи з лікування хворих на цукровий та нецукровий діабет</t>
  </si>
  <si>
    <t>0600000</t>
  </si>
  <si>
    <t>1090</t>
  </si>
  <si>
    <t>0810</t>
  </si>
  <si>
    <t>3242</t>
  </si>
  <si>
    <t>Інші заходи у сфері соціального захисту і соціального забезпечення</t>
  </si>
  <si>
    <t>1000000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</si>
  <si>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</si>
  <si>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</si>
  <si>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</si>
  <si>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</si>
  <si>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УСЬОГО</t>
  </si>
  <si>
    <t>(код бюджету)</t>
  </si>
  <si>
    <t>0217321</t>
  </si>
  <si>
    <t>0217670</t>
  </si>
  <si>
    <t>Відділ освіти Бродівської міської ради</t>
  </si>
  <si>
    <t>до  рішення  міської  ради</t>
  </si>
  <si>
    <t>видатків Бродівського міського бюджету  на 2021 рік</t>
  </si>
  <si>
    <t>Секретар ради</t>
  </si>
  <si>
    <t>Руслан ШИШКА</t>
  </si>
  <si>
    <t>Відділ культури, молоді та спорту Бродівської міської ради</t>
  </si>
  <si>
    <t>02</t>
  </si>
  <si>
    <t>Виконавчий комітет  Бродівської  міської ради</t>
  </si>
  <si>
    <t>Відділ соціального захисту населення Бродівськоїміської ради</t>
  </si>
  <si>
    <t>Додаток 2</t>
  </si>
  <si>
    <t>ЗМІНИ ДО РОЗПОДІЛУ</t>
  </si>
  <si>
    <t>0216013</t>
  </si>
  <si>
    <t>6013</t>
  </si>
  <si>
    <t>Забезпечення діяльності водопровідно-каналізаційного господарства</t>
  </si>
  <si>
    <t>0216030</t>
  </si>
  <si>
    <t>6030</t>
  </si>
  <si>
    <t>Організація благоустрою населених пунктів</t>
  </si>
  <si>
    <t>0217322</t>
  </si>
  <si>
    <t>7322</t>
  </si>
  <si>
    <t>Будівництво медичних установ та закладів</t>
  </si>
  <si>
    <t>06</t>
  </si>
  <si>
    <t>0813242</t>
  </si>
  <si>
    <t>08</t>
  </si>
  <si>
    <t>0800000</t>
  </si>
  <si>
    <t>0611010</t>
  </si>
  <si>
    <t>1010</t>
  </si>
  <si>
    <t>0910</t>
  </si>
  <si>
    <t>Надання дошкільної освіти</t>
  </si>
  <si>
    <t>0217461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</si>
  <si>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</si>
  <si>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</si>
  <si>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0813104</t>
  </si>
  <si>
    <t>1020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</si>
  <si>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</si>
  <si>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3104</t>
  </si>
  <si>
    <t>1014082</t>
  </si>
  <si>
    <t>4082</t>
  </si>
  <si>
    <t>0829</t>
  </si>
  <si>
    <t>Інші заходи в галузі культури і мистецтва</t>
  </si>
  <si>
    <t>0611021</t>
  </si>
  <si>
    <t>0921</t>
  </si>
  <si>
    <t>Надання загальної середньої освіти закладами загальної середньої освіти</t>
  </si>
  <si>
    <t>від   24 червня 2021 року №304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</si>
</sst>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" fontId="0" fillId="0" borderId="0" xfId="0" applyNumberFormat="1"/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3" fontId="2" fillId="2" borderId="2" xfId="0" applyNumberFormat="1" applyFont="1" applyFill="1" applyBorder="1" applyAlignment="1">
      <alignment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3" fontId="1" fillId="2" borderId="2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4" fontId="1" fillId="0" borderId="0" xfId="0" applyNumberFormat="1" applyFont="1"/>
    <xf numFmtId="0" fontId="3" fillId="0" borderId="1" xfId="0" quotePrefix="1" applyFont="1" applyBorder="1" applyAlignment="1">
      <alignment horizontal="center"/>
    </xf>
    <xf numFmtId="49" fontId="2" fillId="2" borderId="2" xfId="0" applyNumberFormat="1" applyFont="1" applyFill="1" applyBorder="1" applyAlignment="1">
      <alignment horizontal="center" vertical="center" wrapText="1"/>
    </xf>
    <xf numFmtId="4" fontId="5" fillId="2" borderId="2" xfId="0" quotePrefix="1" applyNumberFormat="1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0"/>
  <sheetViews>
    <sheetView tabSelected="1" topLeftCell="A28" workbookViewId="0">
      <selection activeCell="K10" sqref="K10:K12"/>
    </sheetView>
  </sheetViews>
  <sheetFormatPr defaultRowHeight="12.75" x14ac:dyDescent="0.2"/>
  <cols>
    <col min="1" max="3" width="12" customWidth="1"/>
    <col min="4" max="4" width="70.85546875" customWidth="1"/>
    <col min="5" max="5" width="13.7109375" customWidth="1"/>
    <col min="6" max="6" width="13.28515625" customWidth="1"/>
    <col min="7" max="15" width="13.7109375" customWidth="1"/>
    <col min="16" max="16" width="15.28515625" customWidth="1"/>
    <col min="17" max="17" width="13.42578125" bestFit="1" customWidth="1"/>
  </cols>
  <sheetData>
    <row r="1" spans="1:16" ht="18.75" x14ac:dyDescent="0.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 t="s">
        <v>58</v>
      </c>
      <c r="N1" s="14"/>
      <c r="O1" s="14"/>
      <c r="P1" s="14"/>
    </row>
    <row r="2" spans="1:16" ht="18.75" x14ac:dyDescent="0.3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 t="s">
        <v>50</v>
      </c>
      <c r="N2" s="14"/>
      <c r="O2" s="14"/>
      <c r="P2" s="14"/>
    </row>
    <row r="3" spans="1:16" ht="18.75" x14ac:dyDescent="0.3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 t="s">
        <v>91</v>
      </c>
      <c r="N3" s="14"/>
      <c r="O3" s="14"/>
      <c r="P3" s="14"/>
    </row>
    <row r="4" spans="1:16" ht="18.75" x14ac:dyDescent="0.3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</row>
    <row r="5" spans="1:16" ht="18.75" x14ac:dyDescent="0.3">
      <c r="A5" s="23" t="s">
        <v>59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6" ht="18.75" x14ac:dyDescent="0.3">
      <c r="A6" s="23" t="s">
        <v>51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</row>
    <row r="7" spans="1:16" ht="18.75" x14ac:dyDescent="0.3">
      <c r="A7" s="19">
        <v>13545000000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</row>
    <row r="8" spans="1:16" ht="18.75" x14ac:dyDescent="0.3">
      <c r="A8" s="14" t="s">
        <v>46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6" t="s">
        <v>0</v>
      </c>
    </row>
    <row r="9" spans="1:16" ht="15.75" x14ac:dyDescent="0.2">
      <c r="A9" s="22" t="s">
        <v>1</v>
      </c>
      <c r="B9" s="22" t="s">
        <v>2</v>
      </c>
      <c r="C9" s="22" t="s">
        <v>3</v>
      </c>
      <c r="D9" s="22" t="s">
        <v>4</v>
      </c>
      <c r="E9" s="22" t="s">
        <v>5</v>
      </c>
      <c r="F9" s="22"/>
      <c r="G9" s="22"/>
      <c r="H9" s="22"/>
      <c r="I9" s="22"/>
      <c r="J9" s="22" t="s">
        <v>12</v>
      </c>
      <c r="K9" s="22"/>
      <c r="L9" s="22"/>
      <c r="M9" s="22"/>
      <c r="N9" s="22"/>
      <c r="O9" s="22"/>
      <c r="P9" s="22" t="s">
        <v>14</v>
      </c>
    </row>
    <row r="10" spans="1:16" ht="15.75" x14ac:dyDescent="0.2">
      <c r="A10" s="22"/>
      <c r="B10" s="22"/>
      <c r="C10" s="22"/>
      <c r="D10" s="22"/>
      <c r="E10" s="22" t="s">
        <v>6</v>
      </c>
      <c r="F10" s="22" t="s">
        <v>7</v>
      </c>
      <c r="G10" s="22" t="s">
        <v>8</v>
      </c>
      <c r="H10" s="22"/>
      <c r="I10" s="22" t="s">
        <v>11</v>
      </c>
      <c r="J10" s="22" t="s">
        <v>6</v>
      </c>
      <c r="K10" s="22" t="s">
        <v>13</v>
      </c>
      <c r="L10" s="22" t="s">
        <v>7</v>
      </c>
      <c r="M10" s="22" t="s">
        <v>8</v>
      </c>
      <c r="N10" s="22"/>
      <c r="O10" s="22" t="s">
        <v>11</v>
      </c>
      <c r="P10" s="22"/>
    </row>
    <row r="11" spans="1:16" x14ac:dyDescent="0.2">
      <c r="A11" s="22"/>
      <c r="B11" s="22"/>
      <c r="C11" s="22"/>
      <c r="D11" s="22"/>
      <c r="E11" s="22"/>
      <c r="F11" s="22"/>
      <c r="G11" s="22" t="s">
        <v>9</v>
      </c>
      <c r="H11" s="22" t="s">
        <v>10</v>
      </c>
      <c r="I11" s="22"/>
      <c r="J11" s="22"/>
      <c r="K11" s="22"/>
      <c r="L11" s="22"/>
      <c r="M11" s="22" t="s">
        <v>9</v>
      </c>
      <c r="N11" s="22" t="s">
        <v>10</v>
      </c>
      <c r="O11" s="22"/>
      <c r="P11" s="22"/>
    </row>
    <row r="12" spans="1:16" ht="62.25" customHeight="1" x14ac:dyDescent="0.2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</row>
    <row r="13" spans="1:16" ht="18.75" x14ac:dyDescent="0.2">
      <c r="A13" s="3">
        <v>1</v>
      </c>
      <c r="B13" s="3">
        <v>2</v>
      </c>
      <c r="C13" s="3">
        <v>3</v>
      </c>
      <c r="D13" s="3">
        <v>4</v>
      </c>
      <c r="E13" s="3">
        <v>5</v>
      </c>
      <c r="F13" s="3">
        <v>6</v>
      </c>
      <c r="G13" s="3">
        <v>7</v>
      </c>
      <c r="H13" s="3">
        <v>8</v>
      </c>
      <c r="I13" s="3">
        <v>9</v>
      </c>
      <c r="J13" s="3">
        <v>10</v>
      </c>
      <c r="K13" s="3">
        <v>11</v>
      </c>
      <c r="L13" s="3">
        <v>12</v>
      </c>
      <c r="M13" s="3">
        <v>13</v>
      </c>
      <c r="N13" s="3">
        <v>14</v>
      </c>
      <c r="O13" s="3">
        <v>15</v>
      </c>
      <c r="P13" s="3">
        <v>16</v>
      </c>
    </row>
    <row r="14" spans="1:16" ht="32.25" customHeight="1" x14ac:dyDescent="0.2">
      <c r="A14" s="4" t="s">
        <v>22</v>
      </c>
      <c r="B14" s="4" t="s">
        <v>55</v>
      </c>
      <c r="C14" s="6"/>
      <c r="D14" s="7" t="s">
        <v>56</v>
      </c>
      <c r="E14" s="8">
        <f>SUM(E15:E22)</f>
        <v>581258</v>
      </c>
      <c r="F14" s="8">
        <f t="shared" ref="F14:P14" si="0">SUM(F15:F22)</f>
        <v>581258</v>
      </c>
      <c r="G14" s="8">
        <f t="shared" si="0"/>
        <v>20908</v>
      </c>
      <c r="H14" s="8">
        <f t="shared" si="0"/>
        <v>0</v>
      </c>
      <c r="I14" s="8">
        <f t="shared" si="0"/>
        <v>0</v>
      </c>
      <c r="J14" s="8">
        <f t="shared" si="0"/>
        <v>-528501</v>
      </c>
      <c r="K14" s="8">
        <f t="shared" si="0"/>
        <v>-528501</v>
      </c>
      <c r="L14" s="8">
        <f t="shared" si="0"/>
        <v>0</v>
      </c>
      <c r="M14" s="8">
        <f t="shared" si="0"/>
        <v>0</v>
      </c>
      <c r="N14" s="8">
        <f t="shared" si="0"/>
        <v>0</v>
      </c>
      <c r="O14" s="8">
        <f t="shared" si="0"/>
        <v>-553501</v>
      </c>
      <c r="P14" s="8">
        <f t="shared" si="0"/>
        <v>52757</v>
      </c>
    </row>
    <row r="15" spans="1:16" s="2" customFormat="1" ht="27.75" customHeight="1" x14ac:dyDescent="0.2">
      <c r="A15" s="5" t="s">
        <v>23</v>
      </c>
      <c r="B15" s="5" t="s">
        <v>25</v>
      </c>
      <c r="C15" s="9" t="s">
        <v>24</v>
      </c>
      <c r="D15" s="10" t="s">
        <v>26</v>
      </c>
      <c r="E15" s="11">
        <v>150000</v>
      </c>
      <c r="F15" s="11">
        <v>150000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f t="shared" ref="P15:P22" si="1">E15+J15</f>
        <v>150000</v>
      </c>
    </row>
    <row r="16" spans="1:16" s="2" customFormat="1" ht="41.25" customHeight="1" x14ac:dyDescent="0.2">
      <c r="A16" s="5" t="s">
        <v>27</v>
      </c>
      <c r="B16" s="5" t="s">
        <v>29</v>
      </c>
      <c r="C16" s="9" t="s">
        <v>28</v>
      </c>
      <c r="D16" s="10" t="s">
        <v>30</v>
      </c>
      <c r="E16" s="11">
        <v>70000</v>
      </c>
      <c r="F16" s="11">
        <v>70000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f t="shared" si="1"/>
        <v>70000</v>
      </c>
    </row>
    <row r="17" spans="1:16" s="2" customFormat="1" ht="34.5" customHeight="1" x14ac:dyDescent="0.2">
      <c r="A17" s="5" t="s">
        <v>31</v>
      </c>
      <c r="B17" s="5" t="s">
        <v>33</v>
      </c>
      <c r="C17" s="9" t="s">
        <v>32</v>
      </c>
      <c r="D17" s="10" t="s">
        <v>34</v>
      </c>
      <c r="E17" s="11">
        <v>-222750</v>
      </c>
      <c r="F17" s="11">
        <f>E17</f>
        <v>-222750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f t="shared" si="1"/>
        <v>-222750</v>
      </c>
    </row>
    <row r="18" spans="1:16" s="2" customFormat="1" ht="34.5" customHeight="1" x14ac:dyDescent="0.2">
      <c r="A18" s="5" t="s">
        <v>60</v>
      </c>
      <c r="B18" s="5" t="s">
        <v>61</v>
      </c>
      <c r="C18" s="9" t="s">
        <v>15</v>
      </c>
      <c r="D18" s="10" t="s">
        <v>62</v>
      </c>
      <c r="E18" s="11">
        <v>150000</v>
      </c>
      <c r="F18" s="11">
        <v>150000</v>
      </c>
      <c r="G18" s="11">
        <v>0</v>
      </c>
      <c r="H18" s="11">
        <v>0</v>
      </c>
      <c r="I18" s="11">
        <v>0</v>
      </c>
      <c r="J18" s="11">
        <v>25000</v>
      </c>
      <c r="K18" s="11">
        <v>25000</v>
      </c>
      <c r="L18" s="11">
        <v>0</v>
      </c>
      <c r="M18" s="11">
        <v>0</v>
      </c>
      <c r="N18" s="11">
        <v>0</v>
      </c>
      <c r="O18" s="11">
        <v>0</v>
      </c>
      <c r="P18" s="11">
        <f t="shared" si="1"/>
        <v>175000</v>
      </c>
    </row>
    <row r="19" spans="1:16" s="2" customFormat="1" ht="25.5" customHeight="1" x14ac:dyDescent="0.2">
      <c r="A19" s="5" t="s">
        <v>63</v>
      </c>
      <c r="B19" s="5" t="s">
        <v>64</v>
      </c>
      <c r="C19" s="9" t="s">
        <v>15</v>
      </c>
      <c r="D19" s="10" t="s">
        <v>65</v>
      </c>
      <c r="E19" s="11">
        <f>25508+10000+199000</f>
        <v>234508</v>
      </c>
      <c r="F19" s="11">
        <f>E19</f>
        <v>234508</v>
      </c>
      <c r="G19" s="11">
        <v>20908</v>
      </c>
      <c r="H19" s="11">
        <v>0</v>
      </c>
      <c r="I19" s="11">
        <v>0</v>
      </c>
      <c r="J19" s="11">
        <f>-398500-101000</f>
        <v>-499500</v>
      </c>
      <c r="K19" s="11">
        <f>J19</f>
        <v>-499500</v>
      </c>
      <c r="L19" s="11">
        <v>0</v>
      </c>
      <c r="M19" s="11">
        <v>0</v>
      </c>
      <c r="N19" s="11">
        <v>0</v>
      </c>
      <c r="O19" s="11">
        <f>J19</f>
        <v>-499500</v>
      </c>
      <c r="P19" s="11">
        <f t="shared" si="1"/>
        <v>-264992</v>
      </c>
    </row>
    <row r="20" spans="1:16" s="2" customFormat="1" ht="27" customHeight="1" x14ac:dyDescent="0.2">
      <c r="A20" s="5" t="s">
        <v>66</v>
      </c>
      <c r="B20" s="5" t="s">
        <v>67</v>
      </c>
      <c r="C20" s="9" t="s">
        <v>16</v>
      </c>
      <c r="D20" s="10" t="s">
        <v>68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45999</v>
      </c>
      <c r="K20" s="11">
        <f>J20</f>
        <v>45999</v>
      </c>
      <c r="L20" s="11">
        <v>0</v>
      </c>
      <c r="M20" s="11">
        <v>0</v>
      </c>
      <c r="N20" s="11">
        <v>0</v>
      </c>
      <c r="O20" s="11">
        <f>J20</f>
        <v>45999</v>
      </c>
      <c r="P20" s="11">
        <f t="shared" si="1"/>
        <v>45999</v>
      </c>
    </row>
    <row r="21" spans="1:16" s="2" customFormat="1" ht="42" customHeight="1" x14ac:dyDescent="0.2">
      <c r="A21" s="5" t="s">
        <v>77</v>
      </c>
      <c r="B21" s="5">
        <v>7461</v>
      </c>
      <c r="C21" s="9" t="s">
        <v>78</v>
      </c>
      <c r="D21" s="10" t="s">
        <v>79</v>
      </c>
      <c r="E21" s="11">
        <v>199500</v>
      </c>
      <c r="F21" s="11">
        <v>199500</v>
      </c>
      <c r="G21" s="11">
        <v>0</v>
      </c>
      <c r="H21" s="11">
        <v>0</v>
      </c>
      <c r="I21" s="11">
        <v>0</v>
      </c>
      <c r="J21" s="11">
        <v>0</v>
      </c>
      <c r="K21" s="11">
        <f>J21</f>
        <v>0</v>
      </c>
      <c r="L21" s="11">
        <v>0</v>
      </c>
      <c r="M21" s="11">
        <v>0</v>
      </c>
      <c r="N21" s="11">
        <v>0</v>
      </c>
      <c r="O21" s="11">
        <f>J21</f>
        <v>0</v>
      </c>
      <c r="P21" s="11">
        <f t="shared" si="1"/>
        <v>199500</v>
      </c>
    </row>
    <row r="22" spans="1:16" s="2" customFormat="1" ht="26.25" customHeight="1" x14ac:dyDescent="0.2">
      <c r="A22" s="5" t="s">
        <v>48</v>
      </c>
      <c r="B22" s="5" t="s">
        <v>20</v>
      </c>
      <c r="C22" s="9" t="s">
        <v>19</v>
      </c>
      <c r="D22" s="10" t="s">
        <v>21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f>-150000+50000</f>
        <v>-100000</v>
      </c>
      <c r="K22" s="11">
        <f>J22</f>
        <v>-100000</v>
      </c>
      <c r="L22" s="11">
        <v>0</v>
      </c>
      <c r="M22" s="11">
        <v>0</v>
      </c>
      <c r="N22" s="11">
        <v>0</v>
      </c>
      <c r="O22" s="11">
        <f>K22</f>
        <v>-100000</v>
      </c>
      <c r="P22" s="11">
        <f t="shared" si="1"/>
        <v>-100000</v>
      </c>
    </row>
    <row r="23" spans="1:16" ht="24.75" customHeight="1" x14ac:dyDescent="0.2">
      <c r="A23" s="4" t="s">
        <v>35</v>
      </c>
      <c r="B23" s="20" t="s">
        <v>69</v>
      </c>
      <c r="C23" s="6"/>
      <c r="D23" s="7" t="s">
        <v>49</v>
      </c>
      <c r="E23" s="8">
        <f>SUM(E24:E26)</f>
        <v>-20000</v>
      </c>
      <c r="F23" s="8">
        <f t="shared" ref="F23:O23" si="2">SUM(F24:F26)</f>
        <v>-20000</v>
      </c>
      <c r="G23" s="8">
        <f t="shared" si="2"/>
        <v>53900</v>
      </c>
      <c r="H23" s="8">
        <f t="shared" si="2"/>
        <v>0</v>
      </c>
      <c r="I23" s="8">
        <f t="shared" si="2"/>
        <v>0</v>
      </c>
      <c r="J23" s="8">
        <f t="shared" si="2"/>
        <v>-408503</v>
      </c>
      <c r="K23" s="8">
        <f t="shared" si="2"/>
        <v>-408503</v>
      </c>
      <c r="L23" s="8">
        <f t="shared" si="2"/>
        <v>0</v>
      </c>
      <c r="M23" s="8">
        <f t="shared" si="2"/>
        <v>0</v>
      </c>
      <c r="N23" s="8">
        <f t="shared" si="2"/>
        <v>0</v>
      </c>
      <c r="O23" s="8">
        <f t="shared" si="2"/>
        <v>-529503</v>
      </c>
      <c r="P23" s="8">
        <f t="shared" ref="P23" si="3">P24+P26</f>
        <v>-428503</v>
      </c>
    </row>
    <row r="24" spans="1:16" s="2" customFormat="1" ht="24.75" customHeight="1" x14ac:dyDescent="0.2">
      <c r="A24" s="5" t="s">
        <v>73</v>
      </c>
      <c r="B24" s="5" t="s">
        <v>74</v>
      </c>
      <c r="C24" s="9" t="s">
        <v>75</v>
      </c>
      <c r="D24" s="10" t="s">
        <v>76</v>
      </c>
      <c r="E24" s="11">
        <v>0</v>
      </c>
      <c r="F24" s="11">
        <v>0</v>
      </c>
      <c r="G24" s="11">
        <v>53900</v>
      </c>
      <c r="H24" s="8">
        <v>0</v>
      </c>
      <c r="I24" s="8">
        <v>0</v>
      </c>
      <c r="J24" s="11">
        <v>20996</v>
      </c>
      <c r="K24" s="11">
        <v>20996</v>
      </c>
      <c r="L24" s="11">
        <v>0</v>
      </c>
      <c r="M24" s="11">
        <v>0</v>
      </c>
      <c r="N24" s="11">
        <v>0</v>
      </c>
      <c r="O24" s="11">
        <v>20996</v>
      </c>
      <c r="P24" s="11">
        <f t="shared" ref="P24:P25" si="4">E24+J24</f>
        <v>20996</v>
      </c>
    </row>
    <row r="25" spans="1:16" s="2" customFormat="1" ht="44.25" customHeight="1" x14ac:dyDescent="0.2">
      <c r="A25" s="5" t="s">
        <v>88</v>
      </c>
      <c r="B25" s="5">
        <v>1021</v>
      </c>
      <c r="C25" s="9" t="s">
        <v>89</v>
      </c>
      <c r="D25" s="21" t="s">
        <v>90</v>
      </c>
      <c r="E25" s="11">
        <v>-20000</v>
      </c>
      <c r="F25" s="11">
        <v>-20000</v>
      </c>
      <c r="G25" s="11">
        <v>0</v>
      </c>
      <c r="H25" s="11">
        <v>0</v>
      </c>
      <c r="I25" s="11">
        <v>0</v>
      </c>
      <c r="J25" s="11">
        <v>20000</v>
      </c>
      <c r="K25" s="11">
        <v>20000</v>
      </c>
      <c r="L25" s="11">
        <v>0</v>
      </c>
      <c r="M25" s="11">
        <v>0</v>
      </c>
      <c r="N25" s="11">
        <v>0</v>
      </c>
      <c r="O25" s="11">
        <v>0</v>
      </c>
      <c r="P25" s="11">
        <f t="shared" si="4"/>
        <v>0</v>
      </c>
    </row>
    <row r="26" spans="1:16" s="2" customFormat="1" ht="23.25" customHeight="1" x14ac:dyDescent="0.2">
      <c r="A26" s="5" t="s">
        <v>47</v>
      </c>
      <c r="B26" s="5" t="s">
        <v>17</v>
      </c>
      <c r="C26" s="9" t="s">
        <v>16</v>
      </c>
      <c r="D26" s="10" t="s">
        <v>18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f>-550499+101000</f>
        <v>-449499</v>
      </c>
      <c r="K26" s="11">
        <f>J26</f>
        <v>-449499</v>
      </c>
      <c r="L26" s="11">
        <v>0</v>
      </c>
      <c r="M26" s="11">
        <v>0</v>
      </c>
      <c r="N26" s="11">
        <v>0</v>
      </c>
      <c r="O26" s="11">
        <v>-550499</v>
      </c>
      <c r="P26" s="11">
        <f>E26+J26</f>
        <v>-449499</v>
      </c>
    </row>
    <row r="27" spans="1:16" s="2" customFormat="1" ht="36" customHeight="1" x14ac:dyDescent="0.2">
      <c r="A27" s="4" t="s">
        <v>72</v>
      </c>
      <c r="B27" s="20" t="s">
        <v>71</v>
      </c>
      <c r="C27" s="13"/>
      <c r="D27" s="7" t="s">
        <v>57</v>
      </c>
      <c r="E27" s="8">
        <f>E28+E29</f>
        <v>-12878</v>
      </c>
      <c r="F27" s="8">
        <f t="shared" ref="F27:O27" si="5">F28+F29</f>
        <v>-12878</v>
      </c>
      <c r="G27" s="8">
        <f t="shared" si="5"/>
        <v>-65600</v>
      </c>
      <c r="H27" s="8">
        <f t="shared" si="5"/>
        <v>0</v>
      </c>
      <c r="I27" s="8">
        <f t="shared" si="5"/>
        <v>0</v>
      </c>
      <c r="J27" s="8">
        <f t="shared" si="5"/>
        <v>185250</v>
      </c>
      <c r="K27" s="8">
        <f t="shared" si="5"/>
        <v>185250</v>
      </c>
      <c r="L27" s="8">
        <f t="shared" si="5"/>
        <v>0</v>
      </c>
      <c r="M27" s="8">
        <f t="shared" si="5"/>
        <v>0</v>
      </c>
      <c r="N27" s="8">
        <f t="shared" si="5"/>
        <v>0</v>
      </c>
      <c r="O27" s="8">
        <f t="shared" si="5"/>
        <v>185250</v>
      </c>
      <c r="P27" s="8">
        <f>E27+J27</f>
        <v>172372</v>
      </c>
    </row>
    <row r="28" spans="1:16" s="2" customFormat="1" ht="63" customHeight="1" x14ac:dyDescent="0.2">
      <c r="A28" s="5" t="s">
        <v>80</v>
      </c>
      <c r="B28" s="5" t="s">
        <v>83</v>
      </c>
      <c r="C28" s="9" t="s">
        <v>81</v>
      </c>
      <c r="D28" s="10" t="s">
        <v>82</v>
      </c>
      <c r="E28" s="11">
        <v>-80996</v>
      </c>
      <c r="F28" s="11">
        <v>-80996</v>
      </c>
      <c r="G28" s="11">
        <v>-65600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f t="shared" ref="P28:P33" si="6">E28+J28</f>
        <v>-80996</v>
      </c>
    </row>
    <row r="29" spans="1:16" s="2" customFormat="1" ht="37.5" customHeight="1" x14ac:dyDescent="0.2">
      <c r="A29" s="5" t="s">
        <v>70</v>
      </c>
      <c r="B29" s="5" t="s">
        <v>38</v>
      </c>
      <c r="C29" s="9" t="s">
        <v>36</v>
      </c>
      <c r="D29" s="10" t="s">
        <v>39</v>
      </c>
      <c r="E29" s="11">
        <f>51500+16618</f>
        <v>68118</v>
      </c>
      <c r="F29" s="11">
        <f>E29</f>
        <v>68118</v>
      </c>
      <c r="G29" s="11">
        <v>0</v>
      </c>
      <c r="H29" s="11">
        <v>0</v>
      </c>
      <c r="I29" s="11">
        <v>0</v>
      </c>
      <c r="J29" s="11">
        <v>185250</v>
      </c>
      <c r="K29" s="11">
        <f>J29</f>
        <v>185250</v>
      </c>
      <c r="L29" s="11">
        <v>0</v>
      </c>
      <c r="M29" s="11">
        <v>0</v>
      </c>
      <c r="N29" s="11">
        <v>0</v>
      </c>
      <c r="O29" s="11">
        <f>K29</f>
        <v>185250</v>
      </c>
      <c r="P29" s="11">
        <f t="shared" si="6"/>
        <v>253368</v>
      </c>
    </row>
    <row r="30" spans="1:16" ht="33.75" customHeight="1" x14ac:dyDescent="0.2">
      <c r="A30" s="4" t="s">
        <v>40</v>
      </c>
      <c r="B30" s="12">
        <v>10</v>
      </c>
      <c r="C30" s="6"/>
      <c r="D30" s="7" t="s">
        <v>54</v>
      </c>
      <c r="E30" s="8">
        <f>SUM(E31:E33)</f>
        <v>70000</v>
      </c>
      <c r="F30" s="8">
        <f t="shared" ref="F30:P30" si="7">SUM(F31:F33)</f>
        <v>70000</v>
      </c>
      <c r="G30" s="8">
        <f t="shared" si="7"/>
        <v>0</v>
      </c>
      <c r="H30" s="8">
        <f t="shared" si="7"/>
        <v>0</v>
      </c>
      <c r="I30" s="8">
        <f t="shared" si="7"/>
        <v>0</v>
      </c>
      <c r="J30" s="8">
        <f t="shared" si="7"/>
        <v>133374</v>
      </c>
      <c r="K30" s="8">
        <f t="shared" si="7"/>
        <v>133374</v>
      </c>
      <c r="L30" s="8">
        <f t="shared" si="7"/>
        <v>0</v>
      </c>
      <c r="M30" s="8">
        <f t="shared" si="7"/>
        <v>0</v>
      </c>
      <c r="N30" s="8">
        <f t="shared" si="7"/>
        <v>0</v>
      </c>
      <c r="O30" s="8">
        <f t="shared" si="7"/>
        <v>133374</v>
      </c>
      <c r="P30" s="8">
        <f t="shared" si="7"/>
        <v>203374</v>
      </c>
    </row>
    <row r="31" spans="1:16" s="2" customFormat="1" ht="33.75" customHeight="1" x14ac:dyDescent="0.2">
      <c r="A31" s="5" t="s">
        <v>84</v>
      </c>
      <c r="B31" s="5" t="s">
        <v>85</v>
      </c>
      <c r="C31" s="9" t="s">
        <v>86</v>
      </c>
      <c r="D31" s="10" t="s">
        <v>87</v>
      </c>
      <c r="E31" s="11">
        <v>35000</v>
      </c>
      <c r="F31" s="11">
        <v>35000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f>E31+J31</f>
        <v>35000</v>
      </c>
    </row>
    <row r="32" spans="1:16" s="2" customFormat="1" ht="33.75" customHeight="1" x14ac:dyDescent="0.2">
      <c r="A32" s="5" t="s">
        <v>41</v>
      </c>
      <c r="B32" s="5" t="s">
        <v>42</v>
      </c>
      <c r="C32" s="9" t="s">
        <v>37</v>
      </c>
      <c r="D32" s="10" t="s">
        <v>43</v>
      </c>
      <c r="E32" s="11">
        <v>35000</v>
      </c>
      <c r="F32" s="11">
        <v>35000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f>E32+J32</f>
        <v>35000</v>
      </c>
    </row>
    <row r="33" spans="1:17" s="2" customFormat="1" ht="21" customHeight="1" x14ac:dyDescent="0.2">
      <c r="A33" s="5">
        <v>1017321</v>
      </c>
      <c r="B33" s="3">
        <v>7321</v>
      </c>
      <c r="C33" s="9" t="s">
        <v>16</v>
      </c>
      <c r="D33" s="10" t="s">
        <v>18</v>
      </c>
      <c r="E33" s="11">
        <v>0</v>
      </c>
      <c r="F33" s="11">
        <v>0</v>
      </c>
      <c r="G33" s="11">
        <v>0</v>
      </c>
      <c r="H33" s="8">
        <v>0</v>
      </c>
      <c r="I33" s="8">
        <v>0</v>
      </c>
      <c r="J33" s="11">
        <v>133374</v>
      </c>
      <c r="K33" s="11">
        <f>J33</f>
        <v>133374</v>
      </c>
      <c r="L33" s="11">
        <v>0</v>
      </c>
      <c r="M33" s="11">
        <v>0</v>
      </c>
      <c r="N33" s="11">
        <v>0</v>
      </c>
      <c r="O33" s="11">
        <f>K33</f>
        <v>133374</v>
      </c>
      <c r="P33" s="11">
        <f t="shared" si="6"/>
        <v>133374</v>
      </c>
    </row>
    <row r="34" spans="1:17" ht="18.75" x14ac:dyDescent="0.2">
      <c r="A34" s="12" t="s">
        <v>44</v>
      </c>
      <c r="B34" s="4" t="s">
        <v>44</v>
      </c>
      <c r="C34" s="6" t="s">
        <v>44</v>
      </c>
      <c r="D34" s="7" t="s">
        <v>45</v>
      </c>
      <c r="E34" s="8">
        <f t="shared" ref="E34:O34" si="8">E30+E27+E23+E14</f>
        <v>618380</v>
      </c>
      <c r="F34" s="8">
        <f t="shared" si="8"/>
        <v>618380</v>
      </c>
      <c r="G34" s="8">
        <f t="shared" si="8"/>
        <v>9208</v>
      </c>
      <c r="H34" s="8">
        <f t="shared" si="8"/>
        <v>0</v>
      </c>
      <c r="I34" s="8">
        <f t="shared" si="8"/>
        <v>0</v>
      </c>
      <c r="J34" s="8">
        <f t="shared" si="8"/>
        <v>-618380</v>
      </c>
      <c r="K34" s="8">
        <f t="shared" si="8"/>
        <v>-618380</v>
      </c>
      <c r="L34" s="8">
        <f t="shared" si="8"/>
        <v>0</v>
      </c>
      <c r="M34" s="8">
        <f t="shared" si="8"/>
        <v>0</v>
      </c>
      <c r="N34" s="8">
        <f t="shared" si="8"/>
        <v>0</v>
      </c>
      <c r="O34" s="8">
        <f t="shared" si="8"/>
        <v>-764380</v>
      </c>
      <c r="P34" s="8">
        <f>P30+P27+P23+P14</f>
        <v>0</v>
      </c>
      <c r="Q34" s="1"/>
    </row>
    <row r="35" spans="1:17" ht="18.75" x14ac:dyDescent="0.3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</row>
    <row r="36" spans="1:17" ht="18.75" x14ac:dyDescent="0.3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</row>
    <row r="37" spans="1:17" ht="18.75" x14ac:dyDescent="0.3">
      <c r="A37" s="14"/>
      <c r="B37" s="17" t="s">
        <v>52</v>
      </c>
      <c r="C37" s="14"/>
      <c r="D37" s="14"/>
      <c r="E37" s="14"/>
      <c r="F37" s="14"/>
      <c r="G37" s="14"/>
      <c r="H37" s="14"/>
      <c r="I37" s="17" t="s">
        <v>53</v>
      </c>
      <c r="J37" s="14"/>
      <c r="K37" s="14"/>
      <c r="L37" s="14"/>
      <c r="M37" s="14"/>
      <c r="N37" s="14"/>
      <c r="O37" s="14"/>
      <c r="P37" s="14"/>
    </row>
    <row r="38" spans="1:17" ht="18.75" x14ac:dyDescent="0.3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</row>
    <row r="39" spans="1:17" ht="18.75" x14ac:dyDescent="0.3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</row>
    <row r="40" spans="1:17" ht="18.75" x14ac:dyDescent="0.3">
      <c r="A40" s="14"/>
      <c r="B40" s="14"/>
      <c r="C40" s="14"/>
      <c r="D40" s="14"/>
      <c r="E40" s="18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</row>
  </sheetData>
  <mergeCells count="22">
    <mergeCell ref="C9:C12"/>
    <mergeCell ref="D9:D12"/>
    <mergeCell ref="E9:I9"/>
    <mergeCell ref="E10:E12"/>
    <mergeCell ref="F10:F12"/>
    <mergeCell ref="G10:H10"/>
    <mergeCell ref="O10:O12"/>
    <mergeCell ref="P9:P12"/>
    <mergeCell ref="A5:P5"/>
    <mergeCell ref="A6:P6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  <mergeCell ref="A9:A12"/>
    <mergeCell ref="B9:B12"/>
  </mergeCells>
  <pageMargins left="0.196850393700787" right="0.196850393700787" top="0.39370078740157499" bottom="0.196850393700787" header="0" footer="0"/>
  <pageSetup paperSize="9" scale="59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2021-06-29T05:34:58Z</cp:lastPrinted>
  <dcterms:created xsi:type="dcterms:W3CDTF">2020-12-11T11:21:25Z</dcterms:created>
  <dcterms:modified xsi:type="dcterms:W3CDTF">2021-06-29T05:35:01Z</dcterms:modified>
</cp:coreProperties>
</file>