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 tabRatio="931"/>
  </bookViews>
  <sheets>
    <sheet name="Financial Plan (Broy_CML)" sheetId="20" r:id="rId1"/>
    <sheet name="Дохід" sheetId="21" r:id="rId2"/>
    <sheet name="Видатки" sheetId="22" r:id="rId3"/>
    <sheet name="Розрахунки з бюджетом" sheetId="23" r:id="rId4"/>
    <sheet name="Інвестиційна діяльність" sheetId="24" r:id="rId5"/>
    <sheet name="Фінансова діяльність" sheetId="25" r:id="rId6"/>
    <sheet name="Персонал і оплата" sheetId="28" r:id="rId7"/>
    <sheet name="Звіт про фінстан" sheetId="27" r:id="rId8"/>
    <sheet name="Розділи звіту" sheetId="2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'Financial Plan (Broy_CML)'!$28:$30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'Financial Plan (Broy_CML)'!$A$1:$G$155</definedName>
    <definedName name="_xlnm.Print_Area" localSheetId="2">Видатки!$A$1:$G$26</definedName>
    <definedName name="_xlnm.Print_Area" localSheetId="1">Дохід!$A$1:$G$19</definedName>
    <definedName name="_xlnm.Print_Area" localSheetId="7">'Звіт про фінстан'!$A$1:$G$13</definedName>
    <definedName name="_xlnm.Print_Area" localSheetId="4">'Інвестиційна діяльність'!$A$1:$G$15</definedName>
    <definedName name="_xlnm.Print_Area" localSheetId="6">'Персонал і оплата'!$A$1:$G$42</definedName>
    <definedName name="_xlnm.Print_Area" localSheetId="3">'Розрахунки з бюджетом'!$A$1:$G$16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5621"/>
</workbook>
</file>

<file path=xl/calcChain.xml><?xml version="1.0" encoding="utf-8"?>
<calcChain xmlns="http://schemas.openxmlformats.org/spreadsheetml/2006/main">
  <c r="A46" i="20" l="1"/>
  <c r="C8" i="22"/>
  <c r="C13" i="21"/>
  <c r="C7" i="21" l="1"/>
  <c r="C9" i="21" l="1"/>
  <c r="C23" i="22"/>
  <c r="C16" i="22"/>
  <c r="C15" i="22"/>
  <c r="C8" i="21" l="1"/>
  <c r="D8" i="21"/>
  <c r="C8" i="24"/>
  <c r="C15" i="24" l="1"/>
  <c r="C86" i="20" s="1"/>
  <c r="C12" i="24"/>
  <c r="C83" i="20" s="1"/>
  <c r="A85" i="20"/>
  <c r="B85" i="20"/>
  <c r="D85" i="20"/>
  <c r="E85" i="20"/>
  <c r="F85" i="20"/>
  <c r="G85" i="20"/>
  <c r="A86" i="20"/>
  <c r="B86" i="20"/>
  <c r="D86" i="20"/>
  <c r="E86" i="20"/>
  <c r="F86" i="20"/>
  <c r="G86" i="20"/>
  <c r="A76" i="20"/>
  <c r="B76" i="20"/>
  <c r="A77" i="20"/>
  <c r="B77" i="20"/>
  <c r="A78" i="20"/>
  <c r="B78" i="20"/>
  <c r="D78" i="20"/>
  <c r="E78" i="20"/>
  <c r="F78" i="20"/>
  <c r="G78" i="20"/>
  <c r="A79" i="20"/>
  <c r="B79" i="20"/>
  <c r="D79" i="20"/>
  <c r="E79" i="20"/>
  <c r="F79" i="20"/>
  <c r="G79" i="20"/>
  <c r="A80" i="20"/>
  <c r="B80" i="20"/>
  <c r="D80" i="20"/>
  <c r="E80" i="20"/>
  <c r="F80" i="20"/>
  <c r="G80" i="20"/>
  <c r="A81" i="20"/>
  <c r="B81" i="20"/>
  <c r="A82" i="20"/>
  <c r="B82" i="20"/>
  <c r="F82" i="20"/>
  <c r="G82" i="20"/>
  <c r="A83" i="20"/>
  <c r="B83" i="20"/>
  <c r="D83" i="20"/>
  <c r="E83" i="20"/>
  <c r="F83" i="20"/>
  <c r="G83" i="20"/>
  <c r="A84" i="20"/>
  <c r="B84" i="20"/>
  <c r="D84" i="20"/>
  <c r="E84" i="20"/>
  <c r="F84" i="20"/>
  <c r="G84" i="20"/>
  <c r="E82" i="20" l="1"/>
  <c r="D82" i="20"/>
  <c r="D35" i="20" l="1"/>
  <c r="E26" i="28" l="1"/>
  <c r="A130" i="20"/>
  <c r="B130" i="20"/>
  <c r="A131" i="20"/>
  <c r="B131" i="20"/>
  <c r="E131" i="20"/>
  <c r="A132" i="20"/>
  <c r="B132" i="20"/>
  <c r="A133" i="20"/>
  <c r="B133" i="20"/>
  <c r="A134" i="20"/>
  <c r="B134" i="20"/>
  <c r="A135" i="20"/>
  <c r="B135" i="20"/>
  <c r="A136" i="20"/>
  <c r="B136" i="20"/>
  <c r="A110" i="20"/>
  <c r="B110" i="20"/>
  <c r="C110" i="20"/>
  <c r="D110" i="20"/>
  <c r="E110" i="20"/>
  <c r="F110" i="20"/>
  <c r="G110" i="20"/>
  <c r="A111" i="20"/>
  <c r="B111" i="20"/>
  <c r="C111" i="20"/>
  <c r="D111" i="20"/>
  <c r="E111" i="20"/>
  <c r="F111" i="20"/>
  <c r="G111" i="20"/>
  <c r="A112" i="20"/>
  <c r="B112" i="20"/>
  <c r="C112" i="20"/>
  <c r="D112" i="20"/>
  <c r="E112" i="20"/>
  <c r="F112" i="20"/>
  <c r="G112" i="20"/>
  <c r="A113" i="20"/>
  <c r="B113" i="20"/>
  <c r="C113" i="20"/>
  <c r="D113" i="20"/>
  <c r="E113" i="20"/>
  <c r="F113" i="20"/>
  <c r="G113" i="20"/>
  <c r="A114" i="20"/>
  <c r="B114" i="20"/>
  <c r="C114" i="20"/>
  <c r="D114" i="20"/>
  <c r="E114" i="20"/>
  <c r="F114" i="20"/>
  <c r="G114" i="20"/>
  <c r="A115" i="20"/>
  <c r="B115" i="20"/>
  <c r="C115" i="20"/>
  <c r="D115" i="20"/>
  <c r="E115" i="20"/>
  <c r="F115" i="20"/>
  <c r="G115" i="20"/>
  <c r="A116" i="20"/>
  <c r="B116" i="20"/>
  <c r="A117" i="20"/>
  <c r="B117" i="20"/>
  <c r="C117" i="20"/>
  <c r="D117" i="20"/>
  <c r="E117" i="20"/>
  <c r="F117" i="20"/>
  <c r="G117" i="20"/>
  <c r="A118" i="20"/>
  <c r="B118" i="20"/>
  <c r="C118" i="20"/>
  <c r="D118" i="20"/>
  <c r="E118" i="20"/>
  <c r="F118" i="20"/>
  <c r="G118" i="20"/>
  <c r="A119" i="20"/>
  <c r="B119" i="20"/>
  <c r="C119" i="20"/>
  <c r="D119" i="20"/>
  <c r="E119" i="20"/>
  <c r="F119" i="20"/>
  <c r="G119" i="20"/>
  <c r="A120" i="20"/>
  <c r="B120" i="20"/>
  <c r="C120" i="20"/>
  <c r="D120" i="20"/>
  <c r="E120" i="20"/>
  <c r="F120" i="20"/>
  <c r="G120" i="20"/>
  <c r="A121" i="20"/>
  <c r="B121" i="20"/>
  <c r="C121" i="20"/>
  <c r="D121" i="20"/>
  <c r="E121" i="20"/>
  <c r="F121" i="20"/>
  <c r="G121" i="20"/>
  <c r="A122" i="20"/>
  <c r="B122" i="20"/>
  <c r="C122" i="20"/>
  <c r="D122" i="20"/>
  <c r="E122" i="20"/>
  <c r="F122" i="20"/>
  <c r="G122" i="20"/>
  <c r="A123" i="20"/>
  <c r="B123" i="20"/>
  <c r="A124" i="20"/>
  <c r="B124" i="20"/>
  <c r="C124" i="20"/>
  <c r="D124" i="20"/>
  <c r="E124" i="20"/>
  <c r="F124" i="20"/>
  <c r="G124" i="20"/>
  <c r="A125" i="20"/>
  <c r="B125" i="20"/>
  <c r="C125" i="20"/>
  <c r="D125" i="20"/>
  <c r="E125" i="20"/>
  <c r="F125" i="20"/>
  <c r="G125" i="20"/>
  <c r="A126" i="20"/>
  <c r="B126" i="20"/>
  <c r="C126" i="20"/>
  <c r="D126" i="20"/>
  <c r="E126" i="20"/>
  <c r="F126" i="20"/>
  <c r="G126" i="20"/>
  <c r="A127" i="20"/>
  <c r="B127" i="20"/>
  <c r="C127" i="20"/>
  <c r="D127" i="20"/>
  <c r="E127" i="20"/>
  <c r="F127" i="20"/>
  <c r="G127" i="20"/>
  <c r="A128" i="20"/>
  <c r="B128" i="20"/>
  <c r="C128" i="20"/>
  <c r="D128" i="20"/>
  <c r="E128" i="20"/>
  <c r="F128" i="20"/>
  <c r="G128" i="20"/>
  <c r="A129" i="20"/>
  <c r="B129" i="20"/>
  <c r="C129" i="20"/>
  <c r="D129" i="20"/>
  <c r="E129" i="20"/>
  <c r="F129" i="20"/>
  <c r="G129" i="20"/>
  <c r="A137" i="20"/>
  <c r="B137" i="20"/>
  <c r="A138" i="20"/>
  <c r="B138" i="20"/>
  <c r="A139" i="20"/>
  <c r="B139" i="20"/>
  <c r="A140" i="20"/>
  <c r="B140" i="20"/>
  <c r="A141" i="20"/>
  <c r="B141" i="20"/>
  <c r="A142" i="20"/>
  <c r="B142" i="20"/>
  <c r="A143" i="20"/>
  <c r="B143" i="20"/>
  <c r="A144" i="20"/>
  <c r="B144" i="20"/>
  <c r="C144" i="20"/>
  <c r="D144" i="20"/>
  <c r="E144" i="20"/>
  <c r="F144" i="20"/>
  <c r="G144" i="20"/>
  <c r="B109" i="20"/>
  <c r="A109" i="20"/>
  <c r="C11" i="28"/>
  <c r="C116" i="20" s="1"/>
  <c r="D11" i="28"/>
  <c r="D116" i="20" s="1"/>
  <c r="E11" i="28"/>
  <c r="E116" i="20" s="1"/>
  <c r="F11" i="28"/>
  <c r="F116" i="20" s="1"/>
  <c r="G11" i="28"/>
  <c r="G116" i="20" s="1"/>
  <c r="C18" i="28"/>
  <c r="C123" i="20" s="1"/>
  <c r="D18" i="28"/>
  <c r="D123" i="20" s="1"/>
  <c r="E18" i="28"/>
  <c r="E123" i="20" s="1"/>
  <c r="F18" i="28"/>
  <c r="F123" i="20" s="1"/>
  <c r="G18" i="28"/>
  <c r="G123" i="20" s="1"/>
  <c r="D26" i="28"/>
  <c r="D131" i="20" s="1"/>
  <c r="F26" i="28"/>
  <c r="F131" i="20" s="1"/>
  <c r="G26" i="28"/>
  <c r="G131" i="20" s="1"/>
  <c r="D27" i="28"/>
  <c r="D132" i="20" s="1"/>
  <c r="E27" i="28"/>
  <c r="F27" i="28"/>
  <c r="F132" i="20" s="1"/>
  <c r="G27" i="28"/>
  <c r="G132" i="20" s="1"/>
  <c r="D28" i="28"/>
  <c r="D35" i="28" s="1"/>
  <c r="E28" i="28"/>
  <c r="E133" i="20" s="1"/>
  <c r="F28" i="28"/>
  <c r="F133" i="20" s="1"/>
  <c r="G28" i="28"/>
  <c r="G133" i="20" s="1"/>
  <c r="D29" i="28"/>
  <c r="D134" i="20" s="1"/>
  <c r="E29" i="28"/>
  <c r="E134" i="20" s="1"/>
  <c r="F29" i="28"/>
  <c r="F134" i="20" s="1"/>
  <c r="G29" i="28"/>
  <c r="G36" i="28" s="1"/>
  <c r="G141" i="20" s="1"/>
  <c r="D30" i="28"/>
  <c r="D37" i="28" s="1"/>
  <c r="D142" i="20" s="1"/>
  <c r="E30" i="28"/>
  <c r="E135" i="20" s="1"/>
  <c r="F30" i="28"/>
  <c r="F37" i="28" s="1"/>
  <c r="F142" i="20" s="1"/>
  <c r="G30" i="28"/>
  <c r="G135" i="20" s="1"/>
  <c r="D31" i="28"/>
  <c r="D136" i="20" s="1"/>
  <c r="E31" i="28"/>
  <c r="F31" i="28"/>
  <c r="F136" i="20" s="1"/>
  <c r="G31" i="28"/>
  <c r="G38" i="28" s="1"/>
  <c r="G143" i="20" s="1"/>
  <c r="D33" i="28"/>
  <c r="E33" i="28"/>
  <c r="E138" i="20" s="1"/>
  <c r="G33" i="28"/>
  <c r="G138" i="20" s="1"/>
  <c r="D34" i="28"/>
  <c r="A45" i="20"/>
  <c r="B45" i="20"/>
  <c r="B46" i="20"/>
  <c r="D46" i="20"/>
  <c r="E46" i="20"/>
  <c r="F46" i="20"/>
  <c r="G46" i="20"/>
  <c r="A47" i="20"/>
  <c r="B47" i="20"/>
  <c r="D47" i="20"/>
  <c r="E47" i="20"/>
  <c r="F47" i="20"/>
  <c r="G47" i="20"/>
  <c r="A48" i="20"/>
  <c r="B48" i="20"/>
  <c r="D48" i="20"/>
  <c r="E48" i="20"/>
  <c r="F48" i="20"/>
  <c r="G48" i="20"/>
  <c r="A49" i="20"/>
  <c r="B49" i="20"/>
  <c r="D49" i="20"/>
  <c r="E49" i="20"/>
  <c r="F49" i="20"/>
  <c r="G49" i="20"/>
  <c r="A50" i="20"/>
  <c r="B50" i="20"/>
  <c r="D50" i="20"/>
  <c r="E50" i="20"/>
  <c r="F50" i="20"/>
  <c r="G50" i="20"/>
  <c r="A51" i="20"/>
  <c r="B51" i="20"/>
  <c r="A52" i="20"/>
  <c r="B52" i="20"/>
  <c r="D52" i="20"/>
  <c r="E52" i="20"/>
  <c r="F52" i="20"/>
  <c r="G52" i="20"/>
  <c r="A53" i="20"/>
  <c r="B53" i="20"/>
  <c r="D53" i="20"/>
  <c r="E53" i="20"/>
  <c r="F53" i="20"/>
  <c r="G53" i="20"/>
  <c r="A54" i="20"/>
  <c r="B54" i="20"/>
  <c r="D54" i="20"/>
  <c r="E54" i="20"/>
  <c r="F54" i="20"/>
  <c r="G54" i="20"/>
  <c r="A55" i="20"/>
  <c r="B55" i="20"/>
  <c r="D55" i="20"/>
  <c r="E55" i="20"/>
  <c r="F55" i="20"/>
  <c r="G55" i="20"/>
  <c r="A56" i="20"/>
  <c r="B56" i="20"/>
  <c r="D56" i="20"/>
  <c r="E56" i="20"/>
  <c r="F56" i="20"/>
  <c r="G56" i="20"/>
  <c r="A57" i="20"/>
  <c r="B57" i="20"/>
  <c r="D57" i="20"/>
  <c r="E57" i="20"/>
  <c r="F57" i="20"/>
  <c r="G57" i="20"/>
  <c r="A58" i="20"/>
  <c r="B58" i="20"/>
  <c r="D58" i="20"/>
  <c r="E58" i="20"/>
  <c r="F58" i="20"/>
  <c r="G58" i="20"/>
  <c r="A59" i="20"/>
  <c r="B59" i="20"/>
  <c r="A60" i="20"/>
  <c r="B60" i="20"/>
  <c r="D60" i="20"/>
  <c r="E60" i="20"/>
  <c r="F60" i="20"/>
  <c r="G60" i="20"/>
  <c r="A61" i="20"/>
  <c r="B61" i="20"/>
  <c r="C61" i="20"/>
  <c r="D61" i="20"/>
  <c r="E61" i="20"/>
  <c r="F61" i="20"/>
  <c r="G61" i="20"/>
  <c r="A62" i="20"/>
  <c r="B62" i="20"/>
  <c r="A63" i="20"/>
  <c r="B44" i="20"/>
  <c r="D44" i="20"/>
  <c r="E44" i="20"/>
  <c r="F44" i="20"/>
  <c r="G44" i="20"/>
  <c r="A44" i="20"/>
  <c r="A34" i="20"/>
  <c r="B34" i="20"/>
  <c r="A35" i="20"/>
  <c r="B35" i="20"/>
  <c r="E35" i="20"/>
  <c r="F35" i="20"/>
  <c r="G35" i="20"/>
  <c r="A36" i="20"/>
  <c r="B36" i="20"/>
  <c r="A37" i="20"/>
  <c r="B37" i="20"/>
  <c r="D37" i="20"/>
  <c r="E37" i="20"/>
  <c r="F37" i="20"/>
  <c r="G37" i="20"/>
  <c r="A38" i="20"/>
  <c r="B38" i="20"/>
  <c r="D38" i="20"/>
  <c r="E38" i="20"/>
  <c r="F38" i="20"/>
  <c r="G38" i="20"/>
  <c r="A39" i="20"/>
  <c r="B39" i="20"/>
  <c r="C39" i="20"/>
  <c r="D39" i="20"/>
  <c r="E39" i="20"/>
  <c r="F39" i="20"/>
  <c r="G39" i="20"/>
  <c r="A40" i="20"/>
  <c r="B40" i="20"/>
  <c r="D40" i="20"/>
  <c r="E40" i="20"/>
  <c r="F40" i="20"/>
  <c r="G40" i="20"/>
  <c r="A41" i="20"/>
  <c r="B41" i="20"/>
  <c r="D41" i="20"/>
  <c r="E41" i="20"/>
  <c r="F41" i="20"/>
  <c r="G41" i="20"/>
  <c r="A42" i="20"/>
  <c r="B42" i="20"/>
  <c r="B33" i="20"/>
  <c r="D33" i="20"/>
  <c r="E33" i="20"/>
  <c r="F33" i="20"/>
  <c r="G33" i="20"/>
  <c r="A33" i="20"/>
  <c r="D95" i="20"/>
  <c r="E95" i="20"/>
  <c r="F95" i="20"/>
  <c r="G95" i="20"/>
  <c r="C14" i="21"/>
  <c r="C33" i="20"/>
  <c r="D139" i="20" l="1"/>
  <c r="G35" i="28"/>
  <c r="G140" i="20" s="1"/>
  <c r="F35" i="28"/>
  <c r="F140" i="20" s="1"/>
  <c r="D38" i="28"/>
  <c r="D143" i="20" s="1"/>
  <c r="F34" i="28"/>
  <c r="F139" i="20" s="1"/>
  <c r="C25" i="28"/>
  <c r="C130" i="20" s="1"/>
  <c r="D138" i="20"/>
  <c r="C40" i="20"/>
  <c r="F38" i="28"/>
  <c r="F143" i="20" s="1"/>
  <c r="E36" i="28"/>
  <c r="E141" i="20" s="1"/>
  <c r="F36" i="28"/>
  <c r="F141" i="20" s="1"/>
  <c r="D36" i="28"/>
  <c r="D141" i="20" s="1"/>
  <c r="G37" i="28"/>
  <c r="G142" i="20" s="1"/>
  <c r="E35" i="28"/>
  <c r="E140" i="20" s="1"/>
  <c r="C31" i="28"/>
  <c r="C136" i="20" s="1"/>
  <c r="G34" i="28"/>
  <c r="G139" i="20" s="1"/>
  <c r="C27" i="28"/>
  <c r="C132" i="20" s="1"/>
  <c r="D135" i="20"/>
  <c r="D140" i="20"/>
  <c r="G134" i="20"/>
  <c r="D133" i="20"/>
  <c r="E132" i="20"/>
  <c r="G136" i="20"/>
  <c r="E136" i="20"/>
  <c r="F135" i="20"/>
  <c r="E37" i="28"/>
  <c r="E142" i="20" s="1"/>
  <c r="F25" i="28"/>
  <c r="F130" i="20" s="1"/>
  <c r="C30" i="28"/>
  <c r="C135" i="20" s="1"/>
  <c r="E25" i="28"/>
  <c r="E130" i="20" s="1"/>
  <c r="E34" i="28"/>
  <c r="C34" i="28" s="1"/>
  <c r="F33" i="28"/>
  <c r="C29" i="28"/>
  <c r="C134" i="20" s="1"/>
  <c r="D25" i="28"/>
  <c r="D130" i="20" s="1"/>
  <c r="E38" i="28"/>
  <c r="C28" i="28"/>
  <c r="C133" i="20" s="1"/>
  <c r="G25" i="28"/>
  <c r="G130" i="20" s="1"/>
  <c r="C26" i="28"/>
  <c r="C131" i="20" s="1"/>
  <c r="A147" i="20"/>
  <c r="B147" i="20"/>
  <c r="C147" i="20"/>
  <c r="D147" i="20"/>
  <c r="E147" i="20"/>
  <c r="F147" i="20"/>
  <c r="G147" i="20"/>
  <c r="A148" i="20"/>
  <c r="B148" i="20"/>
  <c r="A149" i="20"/>
  <c r="B149" i="20"/>
  <c r="C149" i="20"/>
  <c r="D149" i="20"/>
  <c r="E149" i="20"/>
  <c r="F149" i="20"/>
  <c r="G149" i="20"/>
  <c r="A150" i="20"/>
  <c r="B150" i="20"/>
  <c r="C150" i="20"/>
  <c r="D150" i="20"/>
  <c r="E150" i="20"/>
  <c r="F150" i="20"/>
  <c r="G150" i="20"/>
  <c r="B146" i="20"/>
  <c r="C146" i="20"/>
  <c r="D146" i="20"/>
  <c r="E146" i="20"/>
  <c r="F146" i="20"/>
  <c r="G146" i="20"/>
  <c r="A146" i="20"/>
  <c r="A99" i="20"/>
  <c r="B99" i="20"/>
  <c r="C99" i="20"/>
  <c r="D99" i="20"/>
  <c r="E99" i="20"/>
  <c r="F99" i="20"/>
  <c r="G99" i="20"/>
  <c r="A100" i="20"/>
  <c r="B100" i="20"/>
  <c r="C100" i="20"/>
  <c r="D100" i="20"/>
  <c r="E100" i="20"/>
  <c r="F100" i="20"/>
  <c r="G100" i="20"/>
  <c r="A101" i="20"/>
  <c r="B101" i="20"/>
  <c r="C101" i="20"/>
  <c r="D101" i="20"/>
  <c r="E101" i="20"/>
  <c r="F101" i="20"/>
  <c r="G101" i="20"/>
  <c r="A102" i="20"/>
  <c r="B102" i="20"/>
  <c r="C102" i="20"/>
  <c r="D102" i="20"/>
  <c r="E102" i="20"/>
  <c r="F102" i="20"/>
  <c r="G102" i="20"/>
  <c r="A103" i="20"/>
  <c r="B103" i="20"/>
  <c r="C103" i="20"/>
  <c r="D103" i="20"/>
  <c r="E103" i="20"/>
  <c r="F103" i="20"/>
  <c r="G103" i="20"/>
  <c r="A104" i="20"/>
  <c r="B104" i="20"/>
  <c r="C104" i="20"/>
  <c r="D104" i="20"/>
  <c r="E104" i="20"/>
  <c r="F104" i="20"/>
  <c r="G104" i="20"/>
  <c r="A105" i="20"/>
  <c r="B105" i="20"/>
  <c r="C105" i="20"/>
  <c r="D105" i="20"/>
  <c r="E105" i="20"/>
  <c r="F105" i="20"/>
  <c r="G105" i="20"/>
  <c r="A106" i="20"/>
  <c r="B106" i="20"/>
  <c r="C106" i="20"/>
  <c r="D106" i="20"/>
  <c r="E106" i="20"/>
  <c r="F106" i="20"/>
  <c r="G106" i="20"/>
  <c r="A107" i="20"/>
  <c r="B107" i="20"/>
  <c r="C107" i="20"/>
  <c r="D107" i="20"/>
  <c r="E107" i="20"/>
  <c r="F107" i="20"/>
  <c r="G107" i="20"/>
  <c r="B98" i="20"/>
  <c r="C98" i="20"/>
  <c r="D98" i="20"/>
  <c r="E98" i="20"/>
  <c r="F98" i="20"/>
  <c r="G98" i="20"/>
  <c r="A98" i="20"/>
  <c r="C36" i="28" l="1"/>
  <c r="C141" i="20"/>
  <c r="D32" i="28"/>
  <c r="D137" i="20" s="1"/>
  <c r="C35" i="28"/>
  <c r="C33" i="28"/>
  <c r="G32" i="28"/>
  <c r="G137" i="20" s="1"/>
  <c r="C140" i="20"/>
  <c r="C37" i="28"/>
  <c r="F32" i="28"/>
  <c r="F137" i="20" s="1"/>
  <c r="F138" i="20"/>
  <c r="C139" i="20"/>
  <c r="E139" i="20"/>
  <c r="C38" i="28"/>
  <c r="E143" i="20"/>
  <c r="E32" i="28"/>
  <c r="E137" i="20" s="1"/>
  <c r="C21" i="22"/>
  <c r="C58" i="20" s="1"/>
  <c r="D14" i="22"/>
  <c r="D51" i="20" s="1"/>
  <c r="E14" i="22"/>
  <c r="E51" i="20" s="1"/>
  <c r="G14" i="22"/>
  <c r="G51" i="20" s="1"/>
  <c r="C13" i="24"/>
  <c r="C84" i="20" s="1"/>
  <c r="C14" i="24"/>
  <c r="C10" i="23"/>
  <c r="C53" i="20"/>
  <c r="C18" i="22"/>
  <c r="C55" i="20" s="1"/>
  <c r="C19" i="22"/>
  <c r="C56" i="20" s="1"/>
  <c r="C20" i="22"/>
  <c r="C57" i="20" s="1"/>
  <c r="C52" i="20"/>
  <c r="C60" i="20"/>
  <c r="C143" i="20" l="1"/>
  <c r="C142" i="20"/>
  <c r="C32" i="28"/>
  <c r="C137" i="20" s="1"/>
  <c r="C138" i="20"/>
  <c r="C95" i="20"/>
  <c r="C85" i="20"/>
  <c r="C35" i="20"/>
  <c r="C22" i="22"/>
  <c r="C59" i="20" s="1"/>
  <c r="F14" i="22"/>
  <c r="F51" i="20" s="1"/>
  <c r="E8" i="21"/>
  <c r="C17" i="22"/>
  <c r="C54" i="20" s="1"/>
  <c r="C9" i="22"/>
  <c r="C46" i="20" s="1"/>
  <c r="C10" i="22"/>
  <c r="C47" i="20" s="1"/>
  <c r="C11" i="22"/>
  <c r="C48" i="20" s="1"/>
  <c r="C12" i="22"/>
  <c r="C13" i="22"/>
  <c r="C50" i="20" s="1"/>
  <c r="C11" i="24"/>
  <c r="C82" i="20" s="1"/>
  <c r="F62" i="20"/>
  <c r="E62" i="20"/>
  <c r="G62" i="20"/>
  <c r="C7" i="22"/>
  <c r="C49" i="20" l="1"/>
  <c r="C44" i="20"/>
  <c r="E45" i="20"/>
  <c r="D62" i="20"/>
  <c r="F45" i="20"/>
  <c r="G45" i="20"/>
  <c r="D45" i="20"/>
  <c r="E34" i="20"/>
  <c r="C9" i="23"/>
  <c r="C14" i="22"/>
  <c r="C51" i="20" s="1"/>
  <c r="C45" i="20"/>
  <c r="C6" i="23"/>
  <c r="C68" i="20" s="1"/>
  <c r="C8" i="23"/>
  <c r="C25" i="22"/>
  <c r="C62" i="20" s="1"/>
  <c r="C5" i="23"/>
  <c r="C67" i="20" s="1"/>
  <c r="A87" i="20"/>
  <c r="B87" i="20"/>
  <c r="A88" i="20"/>
  <c r="B88" i="20"/>
  <c r="D88" i="20"/>
  <c r="E88" i="20"/>
  <c r="F88" i="20"/>
  <c r="G88" i="20"/>
  <c r="A89" i="20"/>
  <c r="B89" i="20"/>
  <c r="D89" i="20"/>
  <c r="E89" i="20"/>
  <c r="F89" i="20"/>
  <c r="G89" i="20"/>
  <c r="A90" i="20"/>
  <c r="B90" i="20"/>
  <c r="D90" i="20"/>
  <c r="E90" i="20"/>
  <c r="F90" i="20"/>
  <c r="G90" i="20"/>
  <c r="A91" i="20"/>
  <c r="B91" i="20"/>
  <c r="A92" i="20"/>
  <c r="B92" i="20"/>
  <c r="C92" i="20"/>
  <c r="D92" i="20"/>
  <c r="E92" i="20"/>
  <c r="F92" i="20"/>
  <c r="G92" i="20"/>
  <c r="A93" i="20"/>
  <c r="B93" i="20"/>
  <c r="C93" i="20"/>
  <c r="D93" i="20"/>
  <c r="E93" i="20"/>
  <c r="F93" i="20"/>
  <c r="G93" i="20"/>
  <c r="A94" i="20"/>
  <c r="B94" i="20"/>
  <c r="C94" i="20"/>
  <c r="D94" i="20"/>
  <c r="E94" i="20"/>
  <c r="F94" i="20"/>
  <c r="G94" i="20"/>
  <c r="A95" i="20"/>
  <c r="B95" i="20"/>
  <c r="A96" i="20"/>
  <c r="B96" i="20"/>
  <c r="A67" i="20"/>
  <c r="B67" i="20"/>
  <c r="D67" i="20"/>
  <c r="E67" i="20"/>
  <c r="F67" i="20"/>
  <c r="G67" i="20"/>
  <c r="A68" i="20"/>
  <c r="B68" i="20"/>
  <c r="D68" i="20"/>
  <c r="E68" i="20"/>
  <c r="F68" i="20"/>
  <c r="G68" i="20"/>
  <c r="A69" i="20"/>
  <c r="B69" i="20"/>
  <c r="A70" i="20"/>
  <c r="B70" i="20"/>
  <c r="D70" i="20"/>
  <c r="E70" i="20"/>
  <c r="F70" i="20"/>
  <c r="G70" i="20"/>
  <c r="A71" i="20"/>
  <c r="B71" i="20"/>
  <c r="D71" i="20"/>
  <c r="E71" i="20"/>
  <c r="F71" i="20"/>
  <c r="G71" i="20"/>
  <c r="A72" i="20"/>
  <c r="B72" i="20"/>
  <c r="C72" i="20"/>
  <c r="D72" i="20"/>
  <c r="E72" i="20"/>
  <c r="F72" i="20"/>
  <c r="G72" i="20"/>
  <c r="A73" i="20"/>
  <c r="B73" i="20"/>
  <c r="C73" i="20"/>
  <c r="D73" i="20"/>
  <c r="E73" i="20"/>
  <c r="F73" i="20"/>
  <c r="G73" i="20"/>
  <c r="A74" i="20"/>
  <c r="B74" i="20"/>
  <c r="C74" i="20"/>
  <c r="D74" i="20"/>
  <c r="E74" i="20"/>
  <c r="F74" i="20"/>
  <c r="G74" i="20"/>
  <c r="B66" i="20"/>
  <c r="A66" i="20"/>
  <c r="D6" i="24"/>
  <c r="D77" i="20" s="1"/>
  <c r="E6" i="24"/>
  <c r="F6" i="24"/>
  <c r="G6" i="24"/>
  <c r="C96" i="20"/>
  <c r="D96" i="20"/>
  <c r="E96" i="20"/>
  <c r="F96" i="20"/>
  <c r="G96" i="20"/>
  <c r="D22" i="22"/>
  <c r="D59" i="20" s="1"/>
  <c r="E22" i="22"/>
  <c r="E59" i="20" s="1"/>
  <c r="F22" i="22"/>
  <c r="F59" i="20" s="1"/>
  <c r="G22" i="22"/>
  <c r="G59" i="20" s="1"/>
  <c r="D10" i="24"/>
  <c r="E10" i="24"/>
  <c r="E5" i="24" s="1"/>
  <c r="E76" i="20" s="1"/>
  <c r="F10" i="24"/>
  <c r="F81" i="20" s="1"/>
  <c r="G10" i="24"/>
  <c r="D7" i="23"/>
  <c r="D69" i="20" s="1"/>
  <c r="E7" i="23"/>
  <c r="E69" i="20" s="1"/>
  <c r="F7" i="23"/>
  <c r="F69" i="20" s="1"/>
  <c r="G7" i="23"/>
  <c r="G69" i="20" s="1"/>
  <c r="G4" i="23"/>
  <c r="G66" i="20" s="1"/>
  <c r="D4" i="23"/>
  <c r="E4" i="23"/>
  <c r="E66" i="20" s="1"/>
  <c r="F4" i="23"/>
  <c r="F66" i="20" s="1"/>
  <c r="F5" i="24" l="1"/>
  <c r="F76" i="20" s="1"/>
  <c r="G77" i="20"/>
  <c r="G5" i="24"/>
  <c r="G76" i="20" s="1"/>
  <c r="D81" i="20"/>
  <c r="D5" i="24"/>
  <c r="D76" i="20" s="1"/>
  <c r="F87" i="20"/>
  <c r="F77" i="20"/>
  <c r="G91" i="20"/>
  <c r="G81" i="20"/>
  <c r="E91" i="20"/>
  <c r="E81" i="20"/>
  <c r="E87" i="20"/>
  <c r="E77" i="20"/>
  <c r="G26" i="22"/>
  <c r="C26" i="22"/>
  <c r="C63" i="20" s="1"/>
  <c r="F26" i="22"/>
  <c r="D26" i="22"/>
  <c r="E26" i="22"/>
  <c r="C34" i="20"/>
  <c r="D87" i="20"/>
  <c r="G87" i="20"/>
  <c r="F91" i="20"/>
  <c r="C10" i="24"/>
  <c r="D91" i="20"/>
  <c r="D66" i="20"/>
  <c r="C4" i="23"/>
  <c r="C71" i="20"/>
  <c r="D63" i="20" l="1"/>
  <c r="D152" i="20" s="1"/>
  <c r="E63" i="20"/>
  <c r="E152" i="20" s="1"/>
  <c r="F63" i="20"/>
  <c r="F152" i="20" s="1"/>
  <c r="G63" i="20"/>
  <c r="G152" i="20" s="1"/>
  <c r="C91" i="20"/>
  <c r="C81" i="20"/>
  <c r="C7" i="23"/>
  <c r="C69" i="20" s="1"/>
  <c r="C70" i="20"/>
  <c r="C66" i="20"/>
  <c r="C15" i="21" l="1"/>
  <c r="D10" i="21"/>
  <c r="D36" i="20" s="1"/>
  <c r="E10" i="21"/>
  <c r="F10" i="21"/>
  <c r="F36" i="20" s="1"/>
  <c r="G10" i="21"/>
  <c r="G36" i="20" s="1"/>
  <c r="F8" i="21"/>
  <c r="G8" i="21"/>
  <c r="C41" i="20" l="1"/>
  <c r="E36" i="20"/>
  <c r="E16" i="21"/>
  <c r="F16" i="21"/>
  <c r="F34" i="20"/>
  <c r="G34" i="20"/>
  <c r="G16" i="21"/>
  <c r="D34" i="20"/>
  <c r="D16" i="21"/>
  <c r="G42" i="20" l="1"/>
  <c r="F42" i="20"/>
  <c r="E42" i="20"/>
  <c r="D42" i="20"/>
  <c r="C6" i="27"/>
  <c r="C148" i="20" s="1"/>
  <c r="D148" i="20"/>
  <c r="E148" i="20"/>
  <c r="F148" i="20"/>
  <c r="G148" i="20"/>
  <c r="D151" i="20" l="1"/>
  <c r="D153" i="20" s="1"/>
  <c r="F151" i="20"/>
  <c r="F153" i="20" s="1"/>
  <c r="E151" i="20"/>
  <c r="E153" i="20" s="1"/>
  <c r="G151" i="20"/>
  <c r="G153" i="20" s="1"/>
  <c r="C7" i="24"/>
  <c r="C79" i="20"/>
  <c r="C9" i="24"/>
  <c r="C80" i="20" s="1"/>
  <c r="C88" i="20" l="1"/>
  <c r="C78" i="20"/>
  <c r="C89" i="20"/>
  <c r="C90" i="20"/>
  <c r="C6" i="24"/>
  <c r="C77" i="20" s="1"/>
  <c r="C87" i="20" l="1"/>
  <c r="C5" i="24"/>
  <c r="C76" i="20" s="1"/>
  <c r="C152" i="20" s="1"/>
  <c r="C11" i="21" l="1"/>
  <c r="C37" i="20" l="1"/>
  <c r="C4" i="28"/>
  <c r="C109" i="20" s="1"/>
  <c r="D4" i="28"/>
  <c r="D109" i="20" s="1"/>
  <c r="E4" i="28"/>
  <c r="E109" i="20" s="1"/>
  <c r="F4" i="28"/>
  <c r="F109" i="20" s="1"/>
  <c r="G4" i="28"/>
  <c r="G109" i="20" s="1"/>
  <c r="C12" i="21" l="1"/>
  <c r="C38" i="20" l="1"/>
  <c r="C10" i="21"/>
  <c r="C36" i="20" l="1"/>
  <c r="C16" i="21"/>
  <c r="C42" i="20" l="1"/>
  <c r="C151" i="20" l="1"/>
  <c r="C153" i="20" s="1"/>
</calcChain>
</file>

<file path=xl/sharedStrings.xml><?xml version="1.0" encoding="utf-8"?>
<sst xmlns="http://schemas.openxmlformats.org/spreadsheetml/2006/main" count="486" uniqueCount="195">
  <si>
    <t>за ЗКГНГ</t>
  </si>
  <si>
    <t>за СПОДУ</t>
  </si>
  <si>
    <t xml:space="preserve">Місцезнаходження  </t>
  </si>
  <si>
    <t xml:space="preserve">Телефон </t>
  </si>
  <si>
    <t xml:space="preserve">Код рядка </t>
  </si>
  <si>
    <t xml:space="preserve">ІV </t>
  </si>
  <si>
    <t>Середньооблікова кількість штатних працівників</t>
  </si>
  <si>
    <t>за КОАТУУ</t>
  </si>
  <si>
    <t>за КОПФГ</t>
  </si>
  <si>
    <t xml:space="preserve">за ЄДРПОУ </t>
  </si>
  <si>
    <t xml:space="preserve">І  </t>
  </si>
  <si>
    <t xml:space="preserve">ІІ  </t>
  </si>
  <si>
    <t xml:space="preserve">ІІІ  </t>
  </si>
  <si>
    <t>Стандарти звітності П(с)БОУ</t>
  </si>
  <si>
    <t>Стандарти звітності МСФЗ</t>
  </si>
  <si>
    <t>Коди</t>
  </si>
  <si>
    <t>Найменування показника</t>
  </si>
  <si>
    <t>Плановий рік  (усього)</t>
  </si>
  <si>
    <t>Проект</t>
  </si>
  <si>
    <t>Уточнений</t>
  </si>
  <si>
    <t>зробити позначку "Х"</t>
  </si>
  <si>
    <t>позики</t>
  </si>
  <si>
    <t>депозити</t>
  </si>
  <si>
    <t>Витрати від фінансової діяльності за зобов’язаннями, у т. ч.: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</si>
  <si>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</si>
  <si>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</si>
  <si>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</si>
  <si>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</si>
  <si>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</si>
  <si>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</si>
  <si>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</si>
  <si>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</si>
  <si>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</si>
  <si>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</si>
  <si>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</si>
  <si>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</t>
  </si>
  <si>
    <t>Оплата енергосервісу</t>
  </si>
  <si>
    <t>Окремі заходи по реалізації державних (регіональних) програм, не віднесені до заходів розвитку</t>
  </si>
  <si>
    <t>Соціальне забезпечення</t>
  </si>
  <si>
    <t>Інші поточні видатки</t>
  </si>
  <si>
    <t>дохід від операційної оренди активів</t>
  </si>
  <si>
    <t>дохід від реалізації необоротних активів</t>
  </si>
  <si>
    <t>Прогноз на поточний рік</t>
  </si>
  <si>
    <t xml:space="preserve">Доходи </t>
  </si>
  <si>
    <t>Видатки</t>
  </si>
  <si>
    <t>Інші витрати</t>
  </si>
  <si>
    <t>I. Формування фінансових результатів</t>
  </si>
  <si>
    <t>У тому числі за кварталами планового року</t>
  </si>
  <si>
    <t>Оплата комунальних послуг та енергоносіїв, у т.ч.:</t>
  </si>
  <si>
    <t>Фінансовий реультат</t>
  </si>
  <si>
    <t>Код рядка</t>
  </si>
  <si>
    <t>Плановий рік (усього)</t>
  </si>
  <si>
    <t>І</t>
  </si>
  <si>
    <t>ІІ</t>
  </si>
  <si>
    <t>ІІІ</t>
  </si>
  <si>
    <t>1010</t>
  </si>
  <si>
    <t>1020</t>
  </si>
  <si>
    <r>
      <t xml:space="preserve">І. Формування фінансових результатів: </t>
    </r>
    <r>
      <rPr>
        <b/>
        <i/>
        <sz val="29"/>
        <rFont val="Calibri"/>
        <family val="2"/>
        <charset val="204"/>
      </rPr>
      <t>видатки</t>
    </r>
  </si>
  <si>
    <t>ІІ. Розрахунки з бюджетом</t>
  </si>
  <si>
    <t>II. Розрахунки з бюджетом</t>
  </si>
  <si>
    <t>2010</t>
  </si>
  <si>
    <t>Сплата податків та зборів до місцевих бюджетів (податкові платежі)</t>
  </si>
  <si>
    <t>Податкова заборгованість</t>
  </si>
  <si>
    <t>ІІІ. Інвестиційна діяльність</t>
  </si>
  <si>
    <t>IV</t>
  </si>
  <si>
    <t>Капітальні інвестиції, у т.ч.:</t>
  </si>
  <si>
    <t>IV. Фінансова діяльність</t>
  </si>
  <si>
    <t>Доходи від фінансової діяльності за зобов’язаннями, у т. ч.:</t>
  </si>
  <si>
    <t>4010</t>
  </si>
  <si>
    <t>кредити</t>
  </si>
  <si>
    <t>4011</t>
  </si>
  <si>
    <t>4012</t>
  </si>
  <si>
    <t>4013</t>
  </si>
  <si>
    <t>Інші надходження</t>
  </si>
  <si>
    <t>4020</t>
  </si>
  <si>
    <t>4030</t>
  </si>
  <si>
    <t>4031</t>
  </si>
  <si>
    <t>4032</t>
  </si>
  <si>
    <t>4033</t>
  </si>
  <si>
    <t>4040</t>
  </si>
  <si>
    <t>VI. Звіт про фінансовий стан</t>
  </si>
  <si>
    <t>Необоротні активи</t>
  </si>
  <si>
    <t>6010</t>
  </si>
  <si>
    <t>Оборотні активи</t>
  </si>
  <si>
    <t>6020</t>
  </si>
  <si>
    <t>Усього активи</t>
  </si>
  <si>
    <t>6030</t>
  </si>
  <si>
    <t>Дебіторська заборгованість</t>
  </si>
  <si>
    <t>6040</t>
  </si>
  <si>
    <t>Кредиторська заборгованість</t>
  </si>
  <si>
    <t>6050</t>
  </si>
  <si>
    <t>Керівник</t>
  </si>
  <si>
    <t>Лікарі</t>
  </si>
  <si>
    <t>Середній медичний персонал</t>
  </si>
  <si>
    <t>Молодший медичний персонал</t>
  </si>
  <si>
    <t>Інший персонал</t>
  </si>
  <si>
    <t>ІV</t>
  </si>
  <si>
    <t>Звітний період ( квартал року)</t>
  </si>
  <si>
    <t>Звітний період наростаючим пудсумком з початку року</t>
  </si>
  <si>
    <t>план</t>
  </si>
  <si>
    <t>факт</t>
  </si>
  <si>
    <t>відхилення, +/-</t>
  </si>
  <si>
    <t>відхилення, %</t>
  </si>
  <si>
    <t>податок на доходи фізичних осіб</t>
  </si>
  <si>
    <t>ПДВ, що підлягає сплаті до бюджету за підсумками звітного періоду</t>
  </si>
  <si>
    <t>військовий збір з зарплати</t>
  </si>
  <si>
    <t xml:space="preserve">Единий соціальний внесок </t>
  </si>
  <si>
    <t>дохід від надання платних медичних  послуг</t>
  </si>
  <si>
    <t>Керівники структурних підрозділів</t>
  </si>
  <si>
    <t>Керівники</t>
  </si>
  <si>
    <t>Фактично зайняті штатні одиниці  у т.ч.:</t>
  </si>
  <si>
    <t>Доходи за договорами із Національною службою здоров'я України</t>
  </si>
  <si>
    <t>ІIІ. Інвестиційна діяльність</t>
  </si>
  <si>
    <r>
      <t xml:space="preserve">І. Формування фінансових результатів: </t>
    </r>
    <r>
      <rPr>
        <b/>
        <i/>
        <sz val="18"/>
        <color rgb="FF00B0F0"/>
        <rFont val="Times New Roman"/>
        <family val="1"/>
        <charset val="204"/>
      </rPr>
      <t>дохід</t>
    </r>
  </si>
  <si>
    <t>V. Дані про персонал та оплата праці</t>
  </si>
  <si>
    <r>
      <t xml:space="preserve">Середньомісячна заробітна плата  </t>
    </r>
    <r>
      <rPr>
        <sz val="12"/>
        <rFont val="Times New Roman"/>
        <family val="1"/>
        <charset val="204"/>
      </rPr>
      <t>у т.ч.:</t>
    </r>
  </si>
  <si>
    <r>
      <t xml:space="preserve">Середньомісячні витрати на оплату праці одного працівника, </t>
    </r>
    <r>
      <rPr>
        <sz val="12"/>
        <rFont val="Times New Roman"/>
        <family val="1"/>
        <charset val="204"/>
      </rPr>
      <t>у т.ч.:</t>
    </r>
  </si>
  <si>
    <r>
      <t xml:space="preserve">Фонд оплати праці </t>
    </r>
    <r>
      <rPr>
        <sz val="12"/>
        <rFont val="Times New Roman"/>
        <family val="1"/>
        <charset val="204"/>
      </rPr>
      <t xml:space="preserve"> у т.ч.:</t>
    </r>
  </si>
  <si>
    <t>Заборгованість за заробітною платою</t>
  </si>
  <si>
    <t>01998226</t>
  </si>
  <si>
    <t>2-76-10</t>
  </si>
  <si>
    <t>Тимусь Мирослав Ярославович</t>
  </si>
  <si>
    <t>Доходи (деталізація)</t>
  </si>
  <si>
    <t>Надходження з місцевого бюджету за цільовими програмами, у тому числі:</t>
  </si>
  <si>
    <t>Інші доходи від операційної діяльності, в т.ч.:</t>
  </si>
  <si>
    <t>Благодійні внески, гранти та дарунки</t>
  </si>
  <si>
    <t xml:space="preserve">Інший операційний дохід від компенсацій за комунальні платежі від орендаря </t>
  </si>
  <si>
    <t>Сплата податків та зборів до Державного бюджету України (податкові платежі)</t>
  </si>
  <si>
    <t>2020</t>
  </si>
  <si>
    <t>Інші податки, збори та платежі на користь держави</t>
  </si>
  <si>
    <t>2030</t>
  </si>
  <si>
    <t>2040</t>
  </si>
  <si>
    <t>земельний податок</t>
  </si>
  <si>
    <t>Виплата пенсій та допомоги</t>
  </si>
  <si>
    <t>Пільгові медикаменти</t>
  </si>
  <si>
    <r>
      <t>Капітальне будівництво</t>
    </r>
    <r>
      <rPr>
        <i/>
        <sz val="14"/>
        <rFont val="Times New Roman"/>
        <family val="1"/>
        <charset val="204"/>
      </rPr>
      <t xml:space="preserve">, у тому числі </t>
    </r>
  </si>
  <si>
    <t>Нове будівництво</t>
  </si>
  <si>
    <t xml:space="preserve">Модернізація, модифікація (добудова, реконструкція) </t>
  </si>
  <si>
    <t>Капітальний ремонт</t>
  </si>
  <si>
    <r>
      <t>Основні засоби</t>
    </r>
    <r>
      <rPr>
        <i/>
        <sz val="14"/>
        <rFont val="Times New Roman"/>
        <family val="1"/>
        <charset val="204"/>
      </rPr>
      <t xml:space="preserve">,  у тому числі </t>
    </r>
  </si>
  <si>
    <t>Придбання (виготовлення) основних засобів</t>
  </si>
  <si>
    <t>Модернізація, модифікація основних засобів</t>
  </si>
  <si>
    <t>Капітальний ремонт основних засобів</t>
  </si>
  <si>
    <t>Придбання (виготовлення) інших необоротних матеріальних активів</t>
  </si>
  <si>
    <t>Рік</t>
  </si>
  <si>
    <t xml:space="preserve">Назва підприємства  </t>
  </si>
  <si>
    <t xml:space="preserve">Організаційно-правова форма </t>
  </si>
  <si>
    <t xml:space="preserve">комунальне підприємство </t>
  </si>
  <si>
    <t>Територія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</si>
  <si>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</si>
  <si>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 xml:space="preserve">Галузь     </t>
  </si>
  <si>
    <t xml:space="preserve">Вид економічної діяльності    </t>
  </si>
  <si>
    <t>Діяльність лікарняних закладів</t>
  </si>
  <si>
    <t xml:space="preserve">за КВЕД  </t>
  </si>
  <si>
    <t xml:space="preserve">Одиниця виміру </t>
  </si>
  <si>
    <t>Форма власності</t>
  </si>
  <si>
    <t>комунальна</t>
  </si>
  <si>
    <t>х</t>
  </si>
  <si>
    <t>Прізвище та ініціали керівника</t>
  </si>
  <si>
    <t>Змінений</t>
  </si>
  <si>
    <t>Комунальне некомерційне підприємство "Бродівська центральна міська лікарня" Бродівської міської ради Львівської області</t>
  </si>
  <si>
    <t>Бродівська ОТГ</t>
  </si>
  <si>
    <t>80600, Львівська область, Золочівський район, м.Броди, вул. Юридика,22</t>
  </si>
  <si>
    <t>тис.грн.</t>
  </si>
  <si>
    <t>Міністерство охорони здоров'я</t>
  </si>
  <si>
    <t xml:space="preserve"> Охорона здоров'я</t>
  </si>
  <si>
    <t>"Програма фінансової підтримки комунального некомерційного підприємства «Бродівська центральна міська лікарня» Бродівської міської ради Львівської області на 2022-2024 роки"</t>
  </si>
  <si>
    <t xml:space="preserve">Всього видатки </t>
  </si>
  <si>
    <t>Директор КНП "Бродівська центральна міська лікарня"    ______________________________________________________________________                                     Мирослав ТИМУСЬ</t>
  </si>
  <si>
    <t>Всього</t>
  </si>
  <si>
    <t>Штатна чисельність працівників  у т.ч.:</t>
  </si>
  <si>
    <t>Доходи від інвестиційної діяльності, у т.ч.</t>
  </si>
  <si>
    <t>Доходи з місцевого бюджету за цільовими програмами, у тому числі:</t>
  </si>
  <si>
    <t>Всього дохід</t>
  </si>
  <si>
    <t>Всього видатки</t>
  </si>
  <si>
    <t>3041</t>
  </si>
  <si>
    <t>3042</t>
  </si>
  <si>
    <t>3043</t>
  </si>
  <si>
    <t>3051</t>
  </si>
  <si>
    <t>3052</t>
  </si>
  <si>
    <t>3053</t>
  </si>
  <si>
    <t>ННМА, всього</t>
  </si>
  <si>
    <t>ЗАТВЕРДЖЕНО</t>
  </si>
  <si>
    <t xml:space="preserve">                           Рішення виконавчого комітету Бродівської міської ради</t>
  </si>
  <si>
    <t>№  ___________   від "____"__________2024р.</t>
  </si>
  <si>
    <t xml:space="preserve">Капітальне будівництво, у тому числі </t>
  </si>
  <si>
    <t xml:space="preserve">Основні засоби,  у тому числі </t>
  </si>
  <si>
    <t>Середньомісячна заробітна плата  у т.ч.:</t>
  </si>
  <si>
    <t>Середньомісячні витрати на оплату праці одного працівника, у т.ч.:</t>
  </si>
  <si>
    <t>Фонд оплати праці  у т.ч.:</t>
  </si>
  <si>
    <r>
      <t xml:space="preserve">Орган державного управління  </t>
    </r>
    <r>
      <rPr>
        <b/>
        <i/>
        <sz val="9"/>
        <rFont val="Times New Roman"/>
        <family val="1"/>
        <charset val="204"/>
      </rPr>
      <t xml:space="preserve"> </t>
    </r>
  </si>
  <si>
    <t>Благодійні внески, гранти та дарунки, централізовані поставки</t>
  </si>
  <si>
    <t xml:space="preserve">ФІНАНСОВИЙ ПЛАН ПІДПРИЄМСТВА НА 2025 рік   </t>
  </si>
  <si>
    <t xml:space="preserve">ФІНАНСОВИЙ ЗВІТ ПІДПРИЄМСТВА ______________________________  2025 рік   </t>
  </si>
  <si>
    <t>№  34/02-02  від "29" січня 2025р.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</si>
</sst>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₴_-;\-* #,##0.00\ _₴_-;_-* &quot;-&quot;??\ _₴_-;_-@_-"/>
    <numFmt numFmtId="164" formatCode="_-* #,##0.00_₴_-;\-* #,##0.00_₴_-;_-* &quot;-&quot;??_₴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_-* #,##0.00\ _г_р_н_._-;\-* #,##0.00\ _г_р_н_._-;_-* &quot;-&quot;??\ _г_р_н_._-;_-@_-"/>
    <numFmt numFmtId="169" formatCode="###\ ##0.000"/>
    <numFmt numFmtId="170" formatCode="_(&quot;$&quot;* #,##0.00_);_(&quot;$&quot;* \(#,##0.00\);_(&quot;$&quot;* &quot;-&quot;??_);_(@_)"/>
    <numFmt numFmtId="171" formatCode="_(* #,##0_);_(* \(#,##0\);_(* &quot;-&quot;_);_(@_)"/>
    <numFmt numFmtId="172" formatCode="_(* #,##0.00_);_(* \(#,##0.00\);_(* &quot;-&quot;??_);_(@_)"/>
    <numFmt numFmtId="173" formatCode="#,##0.0_ ;[Red]\-#,##0.0\ "/>
    <numFmt numFmtId="174" formatCode="0.0;\(0.0\);\ ;\-"/>
    <numFmt numFmtId="175" formatCode="0.0"/>
    <numFmt numFmtId="176" formatCode="_(* #,##0.00_);_(* \(#,##0.00\);_(* &quot;-&quot;_);_(@_)"/>
  </numFmts>
  <fonts count="100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8"/>
      <name val="Calibri"/>
      <family val="2"/>
      <charset val="204"/>
    </font>
    <font>
      <b/>
      <i/>
      <sz val="29"/>
      <name val="Calibri"/>
      <family val="2"/>
      <charset val="204"/>
    </font>
    <font>
      <sz val="10"/>
      <name val="Arial"/>
      <family val="2"/>
      <charset val="204"/>
    </font>
    <font>
      <b/>
      <sz val="9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Cambria"/>
      <family val="1"/>
      <charset val="204"/>
      <scheme val="major"/>
    </font>
    <font>
      <i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Arial Cyr"/>
      <charset val="204"/>
    </font>
    <font>
      <b/>
      <sz val="18"/>
      <name val="Times New Roman"/>
      <family val="1"/>
      <charset val="204"/>
    </font>
    <font>
      <b/>
      <i/>
      <sz val="18"/>
      <color rgb="FF00B0F0"/>
      <name val="Times New Roman"/>
      <family val="1"/>
      <charset val="204"/>
    </font>
    <font>
      <b/>
      <sz val="14"/>
      <name val="Calibri"/>
      <family val="2"/>
      <charset val="204"/>
    </font>
    <font>
      <b/>
      <sz val="16"/>
      <name val="Calibri"/>
      <family val="2"/>
      <charset val="204"/>
    </font>
    <font>
      <b/>
      <i/>
      <sz val="12"/>
      <name val="Times New Roman"/>
      <family val="1"/>
      <charset val="204"/>
    </font>
    <font>
      <i/>
      <sz val="10"/>
      <name val="Arial"/>
      <family val="2"/>
      <charset val="204"/>
    </font>
    <font>
      <i/>
      <sz val="10"/>
      <name val="Arial Cyr"/>
      <charset val="204"/>
    </font>
    <font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color rgb="FF0070C0"/>
      <name val="Times New Roman"/>
      <family val="1"/>
      <charset val="204"/>
    </font>
    <font>
      <b/>
      <i/>
      <sz val="12"/>
      <color rgb="FF0070C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b/>
      <i/>
      <sz val="9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EE1F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53"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7" fillId="2" borderId="0" applyNumberFormat="0" applyBorder="0" applyAlignment="0" applyProtection="0"/>
    <xf numFmtId="0" fontId="1" fillId="2" borderId="0" applyNumberFormat="0" applyBorder="0" applyAlignment="0" applyProtection="0"/>
    <xf numFmtId="0" fontId="27" fillId="3" borderId="0" applyNumberFormat="0" applyBorder="0" applyAlignment="0" applyProtection="0"/>
    <xf numFmtId="0" fontId="1" fillId="3" borderId="0" applyNumberFormat="0" applyBorder="0" applyAlignment="0" applyProtection="0"/>
    <xf numFmtId="0" fontId="27" fillId="4" borderId="0" applyNumberFormat="0" applyBorder="0" applyAlignment="0" applyProtection="0"/>
    <xf numFmtId="0" fontId="1" fillId="4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6" borderId="0" applyNumberFormat="0" applyBorder="0" applyAlignment="0" applyProtection="0"/>
    <xf numFmtId="0" fontId="1" fillId="6" borderId="0" applyNumberFormat="0" applyBorder="0" applyAlignment="0" applyProtection="0"/>
    <xf numFmtId="0" fontId="27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9" borderId="0" applyNumberFormat="0" applyBorder="0" applyAlignment="0" applyProtection="0"/>
    <xf numFmtId="0" fontId="1" fillId="9" borderId="0" applyNumberFormat="0" applyBorder="0" applyAlignment="0" applyProtection="0"/>
    <xf numFmtId="0" fontId="27" fillId="10" borderId="0" applyNumberFormat="0" applyBorder="0" applyAlignment="0" applyProtection="0"/>
    <xf numFmtId="0" fontId="1" fillId="10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8" fillId="12" borderId="0" applyNumberFormat="0" applyBorder="0" applyAlignment="0" applyProtection="0"/>
    <xf numFmtId="0" fontId="10" fillId="12" borderId="0" applyNumberFormat="0" applyBorder="0" applyAlignment="0" applyProtection="0"/>
    <xf numFmtId="0" fontId="28" fillId="9" borderId="0" applyNumberFormat="0" applyBorder="0" applyAlignment="0" applyProtection="0"/>
    <xf numFmtId="0" fontId="10" fillId="9" borderId="0" applyNumberFormat="0" applyBorder="0" applyAlignment="0" applyProtection="0"/>
    <xf numFmtId="0" fontId="28" fillId="10" borderId="0" applyNumberFormat="0" applyBorder="0" applyAlignment="0" applyProtection="0"/>
    <xf numFmtId="0" fontId="10" fillId="10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21" fillId="3" borderId="0" applyNumberFormat="0" applyBorder="0" applyAlignment="0" applyProtection="0"/>
    <xf numFmtId="0" fontId="13" fillId="20" borderId="1" applyNumberFormat="0" applyAlignment="0" applyProtection="0"/>
    <xf numFmtId="0" fontId="18" fillId="21" borderId="2" applyNumberFormat="0" applyAlignment="0" applyProtection="0"/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168" fontId="8" fillId="0" borderId="0" applyFont="0" applyFill="0" applyBorder="0" applyAlignment="0" applyProtection="0"/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0" fontId="22" fillId="0" borderId="0" applyNumberFormat="0" applyFill="0" applyBorder="0" applyAlignment="0" applyProtection="0"/>
    <xf numFmtId="169" fontId="30" fillId="0" borderId="0" applyAlignment="0">
      <alignment wrapText="1"/>
    </xf>
    <xf numFmtId="0" fontId="25" fillId="4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11" fillId="7" borderId="1" applyNumberFormat="0" applyAlignment="0" applyProtection="0"/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32" fillId="22" borderId="7">
      <alignment horizontal="left" vertical="center"/>
      <protection locked="0"/>
    </xf>
    <xf numFmtId="49" fontId="32" fillId="22" borderId="7">
      <alignment horizontal="left" vertical="center"/>
    </xf>
    <xf numFmtId="4" fontId="32" fillId="22" borderId="7">
      <alignment horizontal="right" vertical="center"/>
      <protection locked="0"/>
    </xf>
    <xf numFmtId="4" fontId="32" fillId="22" borderId="7">
      <alignment horizontal="right" vertical="center"/>
    </xf>
    <xf numFmtId="4" fontId="33" fillId="22" borderId="7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</xf>
    <xf numFmtId="49" fontId="29" fillId="22" borderId="3">
      <alignment horizontal="left" vertical="center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</xf>
    <xf numFmtId="4" fontId="29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" fontId="40" fillId="0" borderId="3">
      <alignment horizontal="right" vertical="center"/>
      <protection locked="0"/>
    </xf>
    <xf numFmtId="4" fontId="40" fillId="0" borderId="3">
      <alignment horizontal="right" vertical="center"/>
    </xf>
    <xf numFmtId="4" fontId="41" fillId="0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9" fontId="40" fillId="0" borderId="3">
      <alignment horizontal="left" vertical="center"/>
      <protection locked="0"/>
    </xf>
    <xf numFmtId="49" fontId="41" fillId="0" borderId="3">
      <alignment horizontal="left" vertical="center"/>
      <protection locked="0"/>
    </xf>
    <xf numFmtId="4" fontId="40" fillId="0" borderId="3">
      <alignment horizontal="right" vertical="center"/>
      <protection locked="0"/>
    </xf>
    <xf numFmtId="0" fontId="23" fillId="0" borderId="8" applyNumberFormat="0" applyFill="0" applyAlignment="0" applyProtection="0"/>
    <xf numFmtId="0" fontId="20" fillId="23" borderId="0" applyNumberFormat="0" applyBorder="0" applyAlignment="0" applyProtection="0"/>
    <xf numFmtId="0" fontId="8" fillId="0" borderId="0"/>
    <xf numFmtId="0" fontId="8" fillId="0" borderId="0"/>
    <xf numFmtId="0" fontId="2" fillId="24" borderId="9" applyNumberFormat="0" applyFont="0" applyAlignment="0" applyProtection="0"/>
    <xf numFmtId="4" fontId="44" fillId="25" borderId="3">
      <alignment horizontal="right" vertical="center"/>
      <protection locked="0"/>
    </xf>
    <xf numFmtId="4" fontId="44" fillId="26" borderId="3">
      <alignment horizontal="right" vertical="center"/>
      <protection locked="0"/>
    </xf>
    <xf numFmtId="4" fontId="44" fillId="27" borderId="3">
      <alignment horizontal="right" vertical="center"/>
      <protection locked="0"/>
    </xf>
    <xf numFmtId="0" fontId="12" fillId="20" borderId="10" applyNumberFormat="0" applyAlignment="0" applyProtection="0"/>
    <xf numFmtId="49" fontId="29" fillId="0" borderId="3">
      <alignment horizontal="left" vertical="center" wrapText="1"/>
      <protection locked="0"/>
    </xf>
    <xf numFmtId="49" fontId="29" fillId="0" borderId="3">
      <alignment horizontal="left" vertical="center" wrapText="1"/>
      <protection locked="0"/>
    </xf>
    <xf numFmtId="0" fontId="19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8" fillId="16" borderId="0" applyNumberFormat="0" applyBorder="0" applyAlignment="0" applyProtection="0"/>
    <xf numFmtId="0" fontId="10" fillId="16" borderId="0" applyNumberFormat="0" applyBorder="0" applyAlignment="0" applyProtection="0"/>
    <xf numFmtId="0" fontId="28" fillId="17" borderId="0" applyNumberFormat="0" applyBorder="0" applyAlignment="0" applyProtection="0"/>
    <xf numFmtId="0" fontId="10" fillId="17" borderId="0" applyNumberFormat="0" applyBorder="0" applyAlignment="0" applyProtection="0"/>
    <xf numFmtId="0" fontId="28" fillId="18" borderId="0" applyNumberFormat="0" applyBorder="0" applyAlignment="0" applyProtection="0"/>
    <xf numFmtId="0" fontId="10" fillId="18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9" borderId="0" applyNumberFormat="0" applyBorder="0" applyAlignment="0" applyProtection="0"/>
    <xf numFmtId="0" fontId="10" fillId="19" borderId="0" applyNumberFormat="0" applyBorder="0" applyAlignment="0" applyProtection="0"/>
    <xf numFmtId="0" fontId="45" fillId="7" borderId="1" applyNumberFormat="0" applyAlignment="0" applyProtection="0"/>
    <xf numFmtId="0" fontId="11" fillId="7" borderId="1" applyNumberFormat="0" applyAlignment="0" applyProtection="0"/>
    <xf numFmtId="0" fontId="46" fillId="20" borderId="10" applyNumberFormat="0" applyAlignment="0" applyProtection="0"/>
    <xf numFmtId="0" fontId="12" fillId="20" borderId="10" applyNumberFormat="0" applyAlignment="0" applyProtection="0"/>
    <xf numFmtId="0" fontId="47" fillId="20" borderId="1" applyNumberFormat="0" applyAlignment="0" applyProtection="0"/>
    <xf numFmtId="0" fontId="13" fillId="20" borderId="1" applyNumberFormat="0" applyAlignment="0" applyProtection="0"/>
    <xf numFmtId="170" fontId="8" fillId="0" borderId="0" applyFont="0" applyFill="0" applyBorder="0" applyAlignment="0" applyProtection="0"/>
    <xf numFmtId="0" fontId="48" fillId="0" borderId="4" applyNumberFormat="0" applyFill="0" applyAlignment="0" applyProtection="0"/>
    <xf numFmtId="0" fontId="14" fillId="0" borderId="4" applyNumberFormat="0" applyFill="0" applyAlignment="0" applyProtection="0"/>
    <xf numFmtId="0" fontId="49" fillId="0" borderId="5" applyNumberFormat="0" applyFill="0" applyAlignment="0" applyProtection="0"/>
    <xf numFmtId="0" fontId="15" fillId="0" borderId="5" applyNumberFormat="0" applyFill="0" applyAlignment="0" applyProtection="0"/>
    <xf numFmtId="0" fontId="50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11" applyNumberFormat="0" applyFill="0" applyAlignment="0" applyProtection="0"/>
    <xf numFmtId="0" fontId="17" fillId="0" borderId="11" applyNumberFormat="0" applyFill="0" applyAlignment="0" applyProtection="0"/>
    <xf numFmtId="0" fontId="52" fillId="21" borderId="2" applyNumberFormat="0" applyAlignment="0" applyProtection="0"/>
    <xf numFmtId="0" fontId="18" fillId="21" borderId="2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3" borderId="0" applyNumberFormat="0" applyBorder="0" applyAlignment="0" applyProtection="0"/>
    <xf numFmtId="0" fontId="20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64" fillId="0" borderId="0"/>
    <xf numFmtId="0" fontId="8" fillId="0" borderId="0"/>
    <xf numFmtId="0" fontId="2" fillId="0" borderId="0"/>
    <xf numFmtId="0" fontId="8" fillId="0" borderId="0"/>
    <xf numFmtId="0" fontId="8" fillId="0" borderId="0" applyNumberFormat="0" applyFont="0" applyFill="0" applyBorder="0" applyAlignment="0" applyProtection="0">
      <alignment vertical="top"/>
    </xf>
    <xf numFmtId="0" fontId="8" fillId="0" borderId="0" applyNumberFormat="0" applyFont="0" applyFill="0" applyBorder="0" applyAlignment="0" applyProtection="0">
      <alignment vertical="top"/>
    </xf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54" fillId="3" borderId="0" applyNumberFormat="0" applyBorder="0" applyAlignment="0" applyProtection="0"/>
    <xf numFmtId="0" fontId="21" fillId="3" borderId="0" applyNumberFormat="0" applyBorder="0" applyAlignment="0" applyProtection="0"/>
    <xf numFmtId="0" fontId="5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24" borderId="9" applyNumberFormat="0" applyFont="0" applyAlignment="0" applyProtection="0"/>
    <xf numFmtId="0" fontId="8" fillId="24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8" applyNumberFormat="0" applyFill="0" applyAlignment="0" applyProtection="0"/>
    <xf numFmtId="0" fontId="23" fillId="0" borderId="8" applyNumberFormat="0" applyFill="0" applyAlignment="0" applyProtection="0"/>
    <xf numFmtId="0" fontId="26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1" fontId="60" fillId="0" borderId="0" applyFont="0" applyFill="0" applyBorder="0" applyAlignment="0" applyProtection="0"/>
    <xf numFmtId="172" fontId="6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61" fillId="4" borderId="0" applyNumberFormat="0" applyBorder="0" applyAlignment="0" applyProtection="0"/>
    <xf numFmtId="0" fontId="25" fillId="4" borderId="0" applyNumberFormat="0" applyBorder="0" applyAlignment="0" applyProtection="0"/>
    <xf numFmtId="174" fontId="62" fillId="22" borderId="12" applyFill="0" applyBorder="0">
      <alignment horizontal="center" vertical="center" wrapText="1"/>
      <protection locked="0"/>
    </xf>
    <xf numFmtId="169" fontId="63" fillId="0" borderId="0">
      <alignment wrapText="1"/>
    </xf>
    <xf numFmtId="169" fontId="30" fillId="0" borderId="0">
      <alignment wrapText="1"/>
    </xf>
    <xf numFmtId="9" fontId="2" fillId="0" borderId="0" applyFont="0" applyFill="0" applyBorder="0" applyAlignment="0" applyProtection="0"/>
  </cellStyleXfs>
  <cellXfs count="327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vertical="center"/>
    </xf>
    <xf numFmtId="0" fontId="69" fillId="0" borderId="0" xfId="0" applyFont="1" applyAlignment="1">
      <alignment vertical="top"/>
    </xf>
    <xf numFmtId="0" fontId="70" fillId="0" borderId="3" xfId="0" applyFont="1" applyBorder="1" applyAlignment="1">
      <alignment horizontal="center" vertical="center"/>
    </xf>
    <xf numFmtId="0" fontId="74" fillId="0" borderId="3" xfId="0" applyFont="1" applyBorder="1" applyAlignment="1">
      <alignment horizontal="left" vertical="center" indent="1"/>
    </xf>
    <xf numFmtId="0" fontId="75" fillId="0" borderId="3" xfId="0" applyFont="1" applyBorder="1" applyAlignment="1">
      <alignment horizontal="left"/>
    </xf>
    <xf numFmtId="0" fontId="74" fillId="0" borderId="3" xfId="0" applyFont="1" applyBorder="1" applyAlignment="1">
      <alignment horizontal="left" indent="1"/>
    </xf>
    <xf numFmtId="0" fontId="75" fillId="0" borderId="3" xfId="0" applyFont="1" applyBorder="1" applyAlignment="1">
      <alignment horizontal="left" wrapText="1"/>
    </xf>
    <xf numFmtId="0" fontId="77" fillId="0" borderId="0" xfId="0" applyFont="1"/>
    <xf numFmtId="2" fontId="4" fillId="0" borderId="0" xfId="0" applyNumberFormat="1" applyFont="1" applyAlignment="1">
      <alignment vertical="center"/>
    </xf>
    <xf numFmtId="0" fontId="44" fillId="0" borderId="0" xfId="0" applyFont="1" applyAlignment="1">
      <alignment vertical="top"/>
    </xf>
    <xf numFmtId="0" fontId="76" fillId="0" borderId="0" xfId="0" applyFont="1" applyAlignment="1">
      <alignment vertical="top"/>
    </xf>
    <xf numFmtId="0" fontId="76" fillId="0" borderId="0" xfId="0" applyFont="1"/>
    <xf numFmtId="0" fontId="66" fillId="0" borderId="3" xfId="0" applyFont="1" applyBorder="1" applyAlignment="1">
      <alignment horizontal="center" vertical="center"/>
    </xf>
    <xf numFmtId="0" fontId="74" fillId="0" borderId="3" xfId="0" applyFont="1" applyBorder="1" applyAlignment="1">
      <alignment horizontal="left" vertical="top"/>
    </xf>
    <xf numFmtId="0" fontId="74" fillId="0" borderId="3" xfId="0" applyFont="1" applyBorder="1" applyAlignment="1">
      <alignment horizontal="center" vertical="top"/>
    </xf>
    <xf numFmtId="0" fontId="4" fillId="30" borderId="3" xfId="0" applyFont="1" applyFill="1" applyBorder="1" applyAlignment="1">
      <alignment horizontal="left" vertical="center" wrapText="1"/>
    </xf>
    <xf numFmtId="2" fontId="4" fillId="30" borderId="3" xfId="0" applyNumberFormat="1" applyFont="1" applyFill="1" applyBorder="1" applyAlignment="1">
      <alignment horizontal="right" vertical="center" wrapText="1"/>
    </xf>
    <xf numFmtId="0" fontId="4" fillId="30" borderId="3" xfId="0" applyFont="1" applyFill="1" applyBorder="1" applyAlignment="1">
      <alignment horizontal="center" vertical="center" wrapText="1"/>
    </xf>
    <xf numFmtId="0" fontId="65" fillId="31" borderId="3" xfId="0" applyFont="1" applyFill="1" applyBorder="1" applyAlignment="1">
      <alignment vertical="center" wrapText="1"/>
    </xf>
    <xf numFmtId="0" fontId="65" fillId="31" borderId="3" xfId="0" applyFont="1" applyFill="1" applyBorder="1" applyAlignment="1">
      <alignment horizontal="center" vertical="center"/>
    </xf>
    <xf numFmtId="0" fontId="5" fillId="32" borderId="3" xfId="0" applyFont="1" applyFill="1" applyBorder="1" applyAlignment="1">
      <alignment horizontal="left" vertical="center" wrapText="1"/>
    </xf>
    <xf numFmtId="0" fontId="5" fillId="3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 indent="2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 shrinkToFit="1"/>
    </xf>
    <xf numFmtId="0" fontId="6" fillId="0" borderId="0" xfId="0" applyFont="1" applyAlignment="1">
      <alignment vertical="center"/>
    </xf>
    <xf numFmtId="0" fontId="75" fillId="0" borderId="3" xfId="0" applyFont="1" applyBorder="1" applyAlignment="1">
      <alignment horizontal="left" vertical="top" wrapText="1" indent="1"/>
    </xf>
    <xf numFmtId="0" fontId="75" fillId="0" borderId="3" xfId="0" applyFont="1" applyBorder="1" applyAlignment="1">
      <alignment horizontal="left" vertical="center" indent="1"/>
    </xf>
    <xf numFmtId="0" fontId="78" fillId="0" borderId="0" xfId="0" applyFont="1" applyAlignment="1">
      <alignment vertical="top"/>
    </xf>
    <xf numFmtId="0" fontId="29" fillId="0" borderId="3" xfId="0" applyFont="1" applyBorder="1" applyAlignment="1">
      <alignment horizontal="center" vertical="center"/>
    </xf>
    <xf numFmtId="0" fontId="80" fillId="0" borderId="0" xfId="0" applyFont="1"/>
    <xf numFmtId="0" fontId="5" fillId="0" borderId="0" xfId="0" applyFont="1"/>
    <xf numFmtId="0" fontId="66" fillId="28" borderId="3" xfId="0" applyFont="1" applyFill="1" applyBorder="1" applyAlignment="1">
      <alignment horizontal="left" wrapText="1"/>
    </xf>
    <xf numFmtId="0" fontId="66" fillId="28" borderId="3" xfId="0" applyFont="1" applyFill="1" applyBorder="1" applyAlignment="1">
      <alignment horizontal="left" vertical="center" indent="1"/>
    </xf>
    <xf numFmtId="176" fontId="75" fillId="0" borderId="3" xfId="0" applyNumberFormat="1" applyFont="1" applyBorder="1" applyAlignment="1">
      <alignment horizontal="center" vertical="center" wrapText="1"/>
    </xf>
    <xf numFmtId="0" fontId="74" fillId="0" borderId="0" xfId="0" applyFont="1"/>
    <xf numFmtId="0" fontId="74" fillId="0" borderId="3" xfId="0" applyFont="1" applyBorder="1" applyAlignment="1">
      <alignment horizontal="right" vertical="top"/>
    </xf>
    <xf numFmtId="2" fontId="74" fillId="0" borderId="3" xfId="0" applyNumberFormat="1" applyFont="1" applyBorder="1" applyAlignment="1">
      <alignment horizontal="right" vertical="top"/>
    </xf>
    <xf numFmtId="2" fontId="66" fillId="28" borderId="3" xfId="0" applyNumberFormat="1" applyFont="1" applyFill="1" applyBorder="1" applyAlignment="1">
      <alignment horizontal="right" vertical="top"/>
    </xf>
    <xf numFmtId="0" fontId="69" fillId="0" borderId="0" xfId="0" applyFont="1" applyAlignment="1">
      <alignment horizontal="center" vertical="top"/>
    </xf>
    <xf numFmtId="0" fontId="74" fillId="0" borderId="3" xfId="0" applyFont="1" applyBorder="1" applyAlignment="1">
      <alignment horizontal="center" vertical="center"/>
    </xf>
    <xf numFmtId="0" fontId="72" fillId="33" borderId="3" xfId="0" applyFont="1" applyFill="1" applyBorder="1" applyAlignment="1">
      <alignment horizontal="left"/>
    </xf>
    <xf numFmtId="176" fontId="75" fillId="33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3" fillId="0" borderId="3" xfId="0" applyFont="1" applyBorder="1" applyAlignment="1">
      <alignment horizontal="left" indent="1"/>
    </xf>
    <xf numFmtId="0" fontId="73" fillId="0" borderId="3" xfId="0" applyFont="1" applyBorder="1" applyAlignment="1">
      <alignment horizontal="center"/>
    </xf>
    <xf numFmtId="0" fontId="86" fillId="0" borderId="0" xfId="0" applyFont="1" applyAlignment="1">
      <alignment vertical="top"/>
    </xf>
    <xf numFmtId="0" fontId="72" fillId="36" borderId="3" xfId="0" applyFont="1" applyFill="1" applyBorder="1" applyAlignment="1">
      <alignment horizontal="left" wrapText="1"/>
    </xf>
    <xf numFmtId="0" fontId="72" fillId="36" borderId="3" xfId="0" applyFont="1" applyFill="1" applyBorder="1" applyAlignment="1">
      <alignment horizontal="left" vertical="center" indent="1"/>
    </xf>
    <xf numFmtId="176" fontId="75" fillId="36" borderId="3" xfId="0" applyNumberFormat="1" applyFont="1" applyFill="1" applyBorder="1" applyAlignment="1">
      <alignment horizontal="center" vertical="center" wrapText="1"/>
    </xf>
    <xf numFmtId="0" fontId="72" fillId="36" borderId="3" xfId="0" applyFont="1" applyFill="1" applyBorder="1" applyAlignment="1">
      <alignment horizontal="left"/>
    </xf>
    <xf numFmtId="0" fontId="72" fillId="36" borderId="3" xfId="0" applyFont="1" applyFill="1" applyBorder="1" applyAlignment="1">
      <alignment horizontal="left" indent="1"/>
    </xf>
    <xf numFmtId="0" fontId="72" fillId="33" borderId="3" xfId="0" applyFont="1" applyFill="1" applyBorder="1" applyAlignment="1">
      <alignment horizontal="left" wrapText="1"/>
    </xf>
    <xf numFmtId="0" fontId="72" fillId="33" borderId="3" xfId="0" applyFont="1" applyFill="1" applyBorder="1" applyAlignment="1">
      <alignment horizontal="left" vertical="center" indent="1"/>
    </xf>
    <xf numFmtId="0" fontId="72" fillId="33" borderId="3" xfId="0" applyFont="1" applyFill="1" applyBorder="1" applyAlignment="1">
      <alignment horizontal="left" indent="1"/>
    </xf>
    <xf numFmtId="0" fontId="73" fillId="0" borderId="3" xfId="0" applyFont="1" applyBorder="1" applyAlignment="1">
      <alignment horizontal="left" indent="2"/>
    </xf>
    <xf numFmtId="49" fontId="5" fillId="0" borderId="3" xfId="0" applyNumberFormat="1" applyFont="1" applyBorder="1" applyAlignment="1">
      <alignment horizontal="center" vertical="center"/>
    </xf>
    <xf numFmtId="0" fontId="74" fillId="0" borderId="3" xfId="0" applyFont="1" applyBorder="1" applyAlignment="1">
      <alignment horizontal="left" vertical="center"/>
    </xf>
    <xf numFmtId="0" fontId="85" fillId="37" borderId="3" xfId="0" applyFont="1" applyFill="1" applyBorder="1" applyAlignment="1">
      <alignment horizontal="left" vertical="center"/>
    </xf>
    <xf numFmtId="0" fontId="85" fillId="37" borderId="3" xfId="0" applyFont="1" applyFill="1" applyBorder="1" applyAlignment="1">
      <alignment horizontal="left" vertical="center" indent="1"/>
    </xf>
    <xf numFmtId="176" fontId="85" fillId="37" borderId="3" xfId="0" applyNumberFormat="1" applyFont="1" applyFill="1" applyBorder="1" applyAlignment="1">
      <alignment horizontal="center" vertical="center" wrapText="1"/>
    </xf>
    <xf numFmtId="0" fontId="66" fillId="38" borderId="3" xfId="0" applyFont="1" applyFill="1" applyBorder="1" applyAlignment="1">
      <alignment wrapText="1"/>
    </xf>
    <xf numFmtId="0" fontId="73" fillId="0" borderId="3" xfId="0" applyFont="1" applyBorder="1" applyAlignment="1">
      <alignment horizontal="left" vertical="center" wrapText="1"/>
    </xf>
    <xf numFmtId="0" fontId="73" fillId="0" borderId="3" xfId="0" applyFont="1" applyBorder="1" applyAlignment="1">
      <alignment horizontal="left" vertical="center" indent="1"/>
    </xf>
    <xf numFmtId="0" fontId="72" fillId="35" borderId="3" xfId="0" applyFont="1" applyFill="1" applyBorder="1" applyAlignment="1">
      <alignment horizontal="left" vertical="center" wrapText="1"/>
    </xf>
    <xf numFmtId="0" fontId="72" fillId="35" borderId="3" xfId="0" applyFont="1" applyFill="1" applyBorder="1" applyAlignment="1">
      <alignment horizontal="left" vertical="center" indent="1"/>
    </xf>
    <xf numFmtId="0" fontId="72" fillId="35" borderId="3" xfId="0" applyFont="1" applyFill="1" applyBorder="1" applyAlignment="1">
      <alignment horizontal="left" wrapText="1"/>
    </xf>
    <xf numFmtId="0" fontId="72" fillId="29" borderId="3" xfId="0" applyFont="1" applyFill="1" applyBorder="1" applyAlignment="1">
      <alignment horizontal="left" vertical="center"/>
    </xf>
    <xf numFmtId="0" fontId="72" fillId="29" borderId="3" xfId="0" applyFont="1" applyFill="1" applyBorder="1" applyAlignment="1">
      <alignment horizontal="left" vertical="center" indent="1"/>
    </xf>
    <xf numFmtId="0" fontId="4" fillId="34" borderId="3" xfId="237" applyFont="1" applyFill="1" applyBorder="1" applyAlignment="1">
      <alignment horizontal="left" vertical="center" wrapText="1" indent="1"/>
    </xf>
    <xf numFmtId="0" fontId="6" fillId="0" borderId="3" xfId="237" applyFont="1" applyBorder="1" applyAlignment="1">
      <alignment horizontal="left" vertical="center" wrapText="1" indent="2"/>
    </xf>
    <xf numFmtId="0" fontId="66" fillId="34" borderId="3" xfId="237" applyFont="1" applyFill="1" applyBorder="1" applyAlignment="1">
      <alignment horizontal="right" vertical="center" wrapText="1" indent="1"/>
    </xf>
    <xf numFmtId="0" fontId="6" fillId="0" borderId="3" xfId="0" applyFont="1" applyBorder="1" applyAlignment="1">
      <alignment horizontal="center" vertical="center" wrapText="1"/>
    </xf>
    <xf numFmtId="0" fontId="87" fillId="0" borderId="0" xfId="0" applyFont="1"/>
    <xf numFmtId="0" fontId="5" fillId="32" borderId="18" xfId="0" applyFont="1" applyFill="1" applyBorder="1" applyAlignment="1">
      <alignment horizontal="left" vertical="center" wrapText="1"/>
    </xf>
    <xf numFmtId="0" fontId="5" fillId="32" borderId="18" xfId="0" applyFont="1" applyFill="1" applyBorder="1" applyAlignment="1">
      <alignment horizontal="center" vertical="center" wrapText="1"/>
    </xf>
    <xf numFmtId="0" fontId="66" fillId="34" borderId="3" xfId="237" applyFont="1" applyFill="1" applyBorder="1" applyAlignment="1">
      <alignment horizontal="center" vertical="center" wrapText="1"/>
    </xf>
    <xf numFmtId="0" fontId="88" fillId="0" borderId="0" xfId="0" applyFont="1" applyAlignment="1">
      <alignment vertical="center"/>
    </xf>
    <xf numFmtId="0" fontId="88" fillId="0" borderId="16" xfId="0" applyFont="1" applyBorder="1" applyAlignment="1">
      <alignment horizontal="left" vertical="center" wrapText="1"/>
    </xf>
    <xf numFmtId="0" fontId="88" fillId="0" borderId="3" xfId="0" applyFont="1" applyBorder="1" applyAlignment="1">
      <alignment horizontal="center" vertical="center"/>
    </xf>
    <xf numFmtId="0" fontId="88" fillId="0" borderId="14" xfId="0" applyFont="1" applyBorder="1" applyAlignment="1">
      <alignment vertical="center" wrapText="1"/>
    </xf>
    <xf numFmtId="0" fontId="88" fillId="0" borderId="3" xfId="0" applyFont="1" applyBorder="1" applyAlignment="1">
      <alignment horizontal="center" vertical="center" wrapText="1"/>
    </xf>
    <xf numFmtId="0" fontId="88" fillId="0" borderId="3" xfId="0" applyFont="1" applyBorder="1" applyAlignment="1">
      <alignment vertical="center" wrapText="1"/>
    </xf>
    <xf numFmtId="0" fontId="88" fillId="0" borderId="15" xfId="0" applyFont="1" applyBorder="1" applyAlignment="1">
      <alignment vertical="center" wrapText="1"/>
    </xf>
    <xf numFmtId="2" fontId="88" fillId="0" borderId="3" xfId="0" applyNumberFormat="1" applyFont="1" applyBorder="1" applyAlignment="1">
      <alignment horizontal="center" vertical="center"/>
    </xf>
    <xf numFmtId="0" fontId="66" fillId="38" borderId="3" xfId="0" applyFont="1" applyFill="1" applyBorder="1" applyAlignment="1">
      <alignment horizontal="center" wrapText="1"/>
    </xf>
    <xf numFmtId="0" fontId="73" fillId="0" borderId="3" xfId="0" applyFont="1" applyBorder="1" applyAlignment="1">
      <alignment horizontal="center" vertical="center"/>
    </xf>
    <xf numFmtId="0" fontId="72" fillId="29" borderId="3" xfId="0" applyFont="1" applyFill="1" applyBorder="1" applyAlignment="1">
      <alignment horizontal="center" vertical="center"/>
    </xf>
    <xf numFmtId="49" fontId="75" fillId="0" borderId="3" xfId="0" applyNumberFormat="1" applyFont="1" applyBorder="1" applyAlignment="1">
      <alignment horizontal="center" vertical="center"/>
    </xf>
    <xf numFmtId="0" fontId="71" fillId="36" borderId="3" xfId="0" applyFont="1" applyFill="1" applyBorder="1" applyAlignment="1">
      <alignment horizontal="left" wrapText="1"/>
    </xf>
    <xf numFmtId="0" fontId="71" fillId="36" borderId="3" xfId="0" applyFont="1" applyFill="1" applyBorder="1" applyAlignment="1">
      <alignment horizontal="center" vertical="center"/>
    </xf>
    <xf numFmtId="176" fontId="85" fillId="36" borderId="3" xfId="0" applyNumberFormat="1" applyFont="1" applyFill="1" applyBorder="1" applyAlignment="1">
      <alignment horizontal="center" vertical="center" wrapText="1"/>
    </xf>
    <xf numFmtId="0" fontId="71" fillId="36" borderId="3" xfId="0" applyFont="1" applyFill="1" applyBorder="1" applyAlignment="1">
      <alignment horizontal="left"/>
    </xf>
    <xf numFmtId="0" fontId="71" fillId="36" borderId="3" xfId="0" applyFont="1" applyFill="1" applyBorder="1" applyAlignment="1">
      <alignment horizontal="center"/>
    </xf>
    <xf numFmtId="0" fontId="71" fillId="33" borderId="3" xfId="0" applyFont="1" applyFill="1" applyBorder="1" applyAlignment="1">
      <alignment horizontal="left" wrapText="1"/>
    </xf>
    <xf numFmtId="0" fontId="71" fillId="33" borderId="3" xfId="0" applyFont="1" applyFill="1" applyBorder="1" applyAlignment="1">
      <alignment horizontal="center" vertical="center"/>
    </xf>
    <xf numFmtId="176" fontId="85" fillId="33" borderId="3" xfId="0" applyNumberFormat="1" applyFont="1" applyFill="1" applyBorder="1" applyAlignment="1">
      <alignment horizontal="center" vertical="center" wrapText="1"/>
    </xf>
    <xf numFmtId="0" fontId="71" fillId="33" borderId="3" xfId="0" applyFont="1" applyFill="1" applyBorder="1" applyAlignment="1">
      <alignment horizontal="left"/>
    </xf>
    <xf numFmtId="0" fontId="71" fillId="33" borderId="3" xfId="0" applyFont="1" applyFill="1" applyBorder="1" applyAlignment="1">
      <alignment horizontal="center"/>
    </xf>
    <xf numFmtId="0" fontId="85" fillId="37" borderId="3" xfId="0" applyFont="1" applyFill="1" applyBorder="1" applyAlignment="1">
      <alignment horizontal="center" vertical="center"/>
    </xf>
    <xf numFmtId="0" fontId="71" fillId="35" borderId="3" xfId="0" applyFont="1" applyFill="1" applyBorder="1" applyAlignment="1">
      <alignment horizontal="left" vertical="center" wrapText="1"/>
    </xf>
    <xf numFmtId="0" fontId="71" fillId="35" borderId="3" xfId="0" applyFont="1" applyFill="1" applyBorder="1" applyAlignment="1">
      <alignment horizontal="center" vertical="center"/>
    </xf>
    <xf numFmtId="0" fontId="71" fillId="35" borderId="3" xfId="0" applyFont="1" applyFill="1" applyBorder="1" applyAlignment="1">
      <alignment horizontal="left" wrapText="1"/>
    </xf>
    <xf numFmtId="0" fontId="66" fillId="39" borderId="3" xfId="0" applyFont="1" applyFill="1" applyBorder="1" applyAlignment="1">
      <alignment horizontal="left"/>
    </xf>
    <xf numFmtId="0" fontId="66" fillId="39" borderId="3" xfId="0" applyFont="1" applyFill="1" applyBorder="1" applyAlignment="1">
      <alignment horizontal="center"/>
    </xf>
    <xf numFmtId="2" fontId="5" fillId="32" borderId="18" xfId="0" applyNumberFormat="1" applyFont="1" applyFill="1" applyBorder="1" applyAlignment="1">
      <alignment horizontal="right" vertical="center" wrapText="1"/>
    </xf>
    <xf numFmtId="2" fontId="5" fillId="32" borderId="3" xfId="0" applyNumberFormat="1" applyFont="1" applyFill="1" applyBorder="1" applyAlignment="1">
      <alignment horizontal="right" vertical="center" wrapText="1"/>
    </xf>
    <xf numFmtId="2" fontId="6" fillId="0" borderId="3" xfId="0" applyNumberFormat="1" applyFont="1" applyBorder="1" applyAlignment="1">
      <alignment horizontal="right" vertical="center" wrapText="1"/>
    </xf>
    <xf numFmtId="4" fontId="66" fillId="38" borderId="3" xfId="0" applyNumberFormat="1" applyFont="1" applyFill="1" applyBorder="1" applyAlignment="1">
      <alignment vertical="center" wrapText="1"/>
    </xf>
    <xf numFmtId="0" fontId="4" fillId="34" borderId="3" xfId="0" applyFont="1" applyFill="1" applyBorder="1" applyAlignment="1">
      <alignment vertical="center"/>
    </xf>
    <xf numFmtId="0" fontId="4" fillId="34" borderId="3" xfId="0" applyFont="1" applyFill="1" applyBorder="1" applyAlignment="1">
      <alignment horizontal="center" vertical="center"/>
    </xf>
    <xf numFmtId="4" fontId="66" fillId="28" borderId="3" xfId="0" applyNumberFormat="1" applyFont="1" applyFill="1" applyBorder="1" applyAlignment="1">
      <alignment horizontal="right" vertical="center" wrapText="1"/>
    </xf>
    <xf numFmtId="4" fontId="75" fillId="0" borderId="3" xfId="0" applyNumberFormat="1" applyFont="1" applyBorder="1" applyAlignment="1">
      <alignment horizontal="right" vertical="center" wrapText="1"/>
    </xf>
    <xf numFmtId="4" fontId="66" fillId="38" borderId="3" xfId="0" applyNumberFormat="1" applyFont="1" applyFill="1" applyBorder="1" applyAlignment="1">
      <alignment horizontal="right" vertical="center" wrapText="1"/>
    </xf>
    <xf numFmtId="2" fontId="5" fillId="32" borderId="3" xfId="0" applyNumberFormat="1" applyFont="1" applyFill="1" applyBorder="1" applyAlignment="1">
      <alignment vertical="center" wrapText="1"/>
    </xf>
    <xf numFmtId="2" fontId="6" fillId="0" borderId="3" xfId="0" applyNumberFormat="1" applyFont="1" applyBorder="1" applyAlignment="1">
      <alignment vertical="center" wrapText="1"/>
    </xf>
    <xf numFmtId="2" fontId="4" fillId="30" borderId="3" xfId="0" applyNumberFormat="1" applyFont="1" applyFill="1" applyBorder="1" applyAlignment="1">
      <alignment vertical="center" wrapText="1"/>
    </xf>
    <xf numFmtId="43" fontId="4" fillId="34" borderId="3" xfId="0" applyNumberFormat="1" applyFont="1" applyFill="1" applyBorder="1" applyAlignment="1">
      <alignment horizontal="right" vertical="center"/>
    </xf>
    <xf numFmtId="2" fontId="65" fillId="31" borderId="3" xfId="0" applyNumberFormat="1" applyFont="1" applyFill="1" applyBorder="1" applyAlignment="1">
      <alignment vertical="center" wrapText="1"/>
    </xf>
    <xf numFmtId="2" fontId="66" fillId="28" borderId="3" xfId="0" applyNumberFormat="1" applyFont="1" applyFill="1" applyBorder="1" applyAlignment="1">
      <alignment vertical="center" wrapText="1"/>
    </xf>
    <xf numFmtId="2" fontId="75" fillId="0" borderId="3" xfId="0" applyNumberFormat="1" applyFont="1" applyBorder="1" applyAlignment="1">
      <alignment vertical="center" wrapText="1"/>
    </xf>
    <xf numFmtId="2" fontId="66" fillId="39" borderId="3" xfId="0" applyNumberFormat="1" applyFont="1" applyFill="1" applyBorder="1" applyAlignment="1">
      <alignment horizontal="right" vertical="center" wrapText="1"/>
    </xf>
    <xf numFmtId="2" fontId="66" fillId="34" borderId="3" xfId="237" applyNumberFormat="1" applyFont="1" applyFill="1" applyBorder="1" applyAlignment="1">
      <alignment horizontal="right" vertical="center" wrapText="1"/>
    </xf>
    <xf numFmtId="2" fontId="75" fillId="0" borderId="3" xfId="0" applyNumberFormat="1" applyFont="1" applyBorder="1" applyAlignment="1">
      <alignment horizontal="right" vertical="center" wrapText="1"/>
    </xf>
    <xf numFmtId="2" fontId="75" fillId="34" borderId="3" xfId="0" applyNumberFormat="1" applyFont="1" applyFill="1" applyBorder="1" applyAlignment="1">
      <alignment horizontal="right" vertical="center" wrapText="1"/>
    </xf>
    <xf numFmtId="0" fontId="66" fillId="28" borderId="3" xfId="0" applyFont="1" applyFill="1" applyBorder="1" applyAlignment="1">
      <alignment horizontal="center" vertical="center"/>
    </xf>
    <xf numFmtId="0" fontId="75" fillId="0" borderId="3" xfId="0" applyFont="1" applyBorder="1" applyAlignment="1">
      <alignment horizontal="center" vertical="center"/>
    </xf>
    <xf numFmtId="0" fontId="74" fillId="0" borderId="3" xfId="0" applyFont="1" applyBorder="1" applyAlignment="1">
      <alignment horizontal="center"/>
    </xf>
    <xf numFmtId="2" fontId="66" fillId="35" borderId="3" xfId="0" applyNumberFormat="1" applyFont="1" applyFill="1" applyBorder="1" applyAlignment="1">
      <alignment horizontal="right" vertical="center" wrapText="1"/>
    </xf>
    <xf numFmtId="2" fontId="66" fillId="29" borderId="3" xfId="0" applyNumberFormat="1" applyFont="1" applyFill="1" applyBorder="1" applyAlignment="1">
      <alignment horizontal="right" vertical="center" wrapText="1"/>
    </xf>
    <xf numFmtId="176" fontId="74" fillId="0" borderId="3" xfId="0" applyNumberFormat="1" applyFont="1" applyBorder="1" applyAlignment="1">
      <alignment horizontal="center" vertical="center" wrapText="1"/>
    </xf>
    <xf numFmtId="0" fontId="88" fillId="0" borderId="0" xfId="0" applyFont="1" applyAlignment="1">
      <alignment horizontal="center"/>
    </xf>
    <xf numFmtId="0" fontId="88" fillId="0" borderId="0" xfId="0" applyFont="1"/>
    <xf numFmtId="2" fontId="66" fillId="34" borderId="3" xfId="237" applyNumberFormat="1" applyFont="1" applyFill="1" applyBorder="1" applyAlignment="1">
      <alignment horizontal="right" vertical="center" wrapText="1" indent="1"/>
    </xf>
    <xf numFmtId="0" fontId="74" fillId="0" borderId="0" xfId="0" applyFont="1" applyAlignment="1">
      <alignment vertical="top"/>
    </xf>
    <xf numFmtId="0" fontId="66" fillId="0" borderId="3" xfId="0" applyFont="1" applyBorder="1" applyAlignment="1">
      <alignment horizontal="center" vertical="center" wrapText="1"/>
    </xf>
    <xf numFmtId="0" fontId="95" fillId="0" borderId="0" xfId="0" applyFont="1" applyAlignment="1">
      <alignment horizontal="center"/>
    </xf>
    <xf numFmtId="0" fontId="95" fillId="0" borderId="0" xfId="0" applyFont="1" applyAlignment="1">
      <alignment horizontal="center" vertical="center"/>
    </xf>
    <xf numFmtId="0" fontId="95" fillId="0" borderId="0" xfId="0" applyFont="1" applyAlignment="1">
      <alignment vertical="center"/>
    </xf>
    <xf numFmtId="0" fontId="95" fillId="0" borderId="0" xfId="0" applyFont="1"/>
    <xf numFmtId="0" fontId="95" fillId="0" borderId="3" xfId="0" applyFont="1" applyBorder="1" applyAlignment="1">
      <alignment horizontal="center" vertical="center"/>
    </xf>
    <xf numFmtId="0" fontId="95" fillId="0" borderId="3" xfId="0" applyFont="1" applyBorder="1" applyAlignment="1">
      <alignment vertical="center"/>
    </xf>
    <xf numFmtId="0" fontId="95" fillId="0" borderId="3" xfId="0" applyFont="1" applyBorder="1" applyAlignment="1">
      <alignment horizontal="left" vertical="center" wrapText="1"/>
    </xf>
    <xf numFmtId="0" fontId="94" fillId="28" borderId="3" xfId="0" applyFont="1" applyFill="1" applyBorder="1" applyAlignment="1">
      <alignment horizontal="left" wrapText="1"/>
    </xf>
    <xf numFmtId="0" fontId="94" fillId="28" borderId="3" xfId="0" applyFont="1" applyFill="1" applyBorder="1" applyAlignment="1">
      <alignment horizontal="center" vertical="center"/>
    </xf>
    <xf numFmtId="2" fontId="94" fillId="28" borderId="3" xfId="0" applyNumberFormat="1" applyFont="1" applyFill="1" applyBorder="1" applyAlignment="1">
      <alignment horizontal="center" vertical="center"/>
    </xf>
    <xf numFmtId="9" fontId="94" fillId="28" borderId="3" xfId="352" applyFont="1" applyFill="1" applyBorder="1" applyAlignment="1" applyProtection="1">
      <alignment horizontal="center" vertical="center"/>
    </xf>
    <xf numFmtId="0" fontId="98" fillId="0" borderId="3" xfId="0" applyFont="1" applyBorder="1" applyAlignment="1">
      <alignment horizontal="left" vertical="top" wrapText="1" indent="1"/>
    </xf>
    <xf numFmtId="0" fontId="98" fillId="0" borderId="3" xfId="0" applyFont="1" applyBorder="1" applyAlignment="1">
      <alignment horizontal="center" vertical="center"/>
    </xf>
    <xf numFmtId="2" fontId="98" fillId="0" borderId="3" xfId="0" applyNumberFormat="1" applyFont="1" applyBorder="1" applyAlignment="1">
      <alignment horizontal="center" vertical="center"/>
    </xf>
    <xf numFmtId="9" fontId="98" fillId="0" borderId="3" xfId="352" applyFont="1" applyFill="1" applyBorder="1" applyAlignment="1" applyProtection="1">
      <alignment horizontal="center" vertical="center"/>
    </xf>
    <xf numFmtId="0" fontId="94" fillId="38" borderId="3" xfId="0" applyFont="1" applyFill="1" applyBorder="1" applyAlignment="1">
      <alignment wrapText="1"/>
    </xf>
    <xf numFmtId="0" fontId="94" fillId="38" borderId="3" xfId="0" applyFont="1" applyFill="1" applyBorder="1" applyAlignment="1">
      <alignment horizontal="center" wrapText="1"/>
    </xf>
    <xf numFmtId="2" fontId="94" fillId="38" borderId="3" xfId="0" applyNumberFormat="1" applyFont="1" applyFill="1" applyBorder="1" applyAlignment="1">
      <alignment horizontal="center" wrapText="1"/>
    </xf>
    <xf numFmtId="9" fontId="94" fillId="38" borderId="3" xfId="352" applyFont="1" applyFill="1" applyBorder="1" applyAlignment="1">
      <alignment horizontal="center" wrapText="1"/>
    </xf>
    <xf numFmtId="0" fontId="92" fillId="32" borderId="3" xfId="0" applyFont="1" applyFill="1" applyBorder="1" applyAlignment="1">
      <alignment horizontal="left" vertical="center" wrapText="1"/>
    </xf>
    <xf numFmtId="0" fontId="92" fillId="32" borderId="3" xfId="0" applyFont="1" applyFill="1" applyBorder="1" applyAlignment="1">
      <alignment horizontal="center" vertical="center"/>
    </xf>
    <xf numFmtId="2" fontId="92" fillId="32" borderId="3" xfId="0" applyNumberFormat="1" applyFont="1" applyFill="1" applyBorder="1" applyAlignment="1">
      <alignment horizontal="right" vertical="center" wrapText="1"/>
    </xf>
    <xf numFmtId="0" fontId="98" fillId="0" borderId="3" xfId="0" applyFont="1" applyBorder="1" applyAlignment="1">
      <alignment horizontal="left" vertical="center" wrapText="1" indent="2"/>
    </xf>
    <xf numFmtId="0" fontId="98" fillId="0" borderId="3" xfId="0" applyFont="1" applyBorder="1" applyAlignment="1">
      <alignment horizontal="center" vertical="center" wrapText="1"/>
    </xf>
    <xf numFmtId="2" fontId="98" fillId="0" borderId="3" xfId="0" applyNumberFormat="1" applyFont="1" applyBorder="1" applyAlignment="1">
      <alignment horizontal="right" vertical="center" wrapText="1"/>
    </xf>
    <xf numFmtId="0" fontId="92" fillId="32" borderId="18" xfId="0" applyFont="1" applyFill="1" applyBorder="1" applyAlignment="1">
      <alignment horizontal="left" vertical="center" wrapText="1"/>
    </xf>
    <xf numFmtId="0" fontId="92" fillId="32" borderId="18" xfId="0" applyFont="1" applyFill="1" applyBorder="1" applyAlignment="1">
      <alignment horizontal="center" vertical="center" wrapText="1"/>
    </xf>
    <xf numFmtId="2" fontId="92" fillId="32" borderId="18" xfId="0" applyNumberFormat="1" applyFont="1" applyFill="1" applyBorder="1" applyAlignment="1">
      <alignment horizontal="right" vertical="center" wrapText="1"/>
    </xf>
    <xf numFmtId="0" fontId="94" fillId="30" borderId="3" xfId="0" applyFont="1" applyFill="1" applyBorder="1" applyAlignment="1">
      <alignment horizontal="left" vertical="center" wrapText="1"/>
    </xf>
    <xf numFmtId="0" fontId="94" fillId="30" borderId="3" xfId="0" applyFont="1" applyFill="1" applyBorder="1" applyAlignment="1">
      <alignment horizontal="center" vertical="center" wrapText="1"/>
    </xf>
    <xf numFmtId="2" fontId="94" fillId="30" borderId="3" xfId="0" applyNumberFormat="1" applyFont="1" applyFill="1" applyBorder="1" applyAlignment="1">
      <alignment horizontal="right" vertical="center" wrapText="1"/>
    </xf>
    <xf numFmtId="0" fontId="74" fillId="35" borderId="3" xfId="0" applyFont="1" applyFill="1" applyBorder="1" applyAlignment="1">
      <alignment horizontal="left" vertical="center" wrapText="1"/>
    </xf>
    <xf numFmtId="0" fontId="74" fillId="35" borderId="3" xfId="0" applyFont="1" applyFill="1" applyBorder="1" applyAlignment="1">
      <alignment horizontal="left" vertical="center" indent="1"/>
    </xf>
    <xf numFmtId="0" fontId="75" fillId="0" borderId="3" xfId="0" applyFont="1" applyBorder="1" applyAlignment="1">
      <alignment horizontal="left" vertical="center" wrapText="1"/>
    </xf>
    <xf numFmtId="0" fontId="74" fillId="35" borderId="3" xfId="0" applyFont="1" applyFill="1" applyBorder="1" applyAlignment="1">
      <alignment horizontal="left" wrapText="1"/>
    </xf>
    <xf numFmtId="0" fontId="74" fillId="29" borderId="3" xfId="0" applyFont="1" applyFill="1" applyBorder="1" applyAlignment="1">
      <alignment horizontal="left" vertical="center"/>
    </xf>
    <xf numFmtId="0" fontId="74" fillId="29" borderId="3" xfId="0" applyFont="1" applyFill="1" applyBorder="1" applyAlignment="1">
      <alignment horizontal="left" vertical="center" indent="1"/>
    </xf>
    <xf numFmtId="0" fontId="94" fillId="39" borderId="3" xfId="0" applyFont="1" applyFill="1" applyBorder="1" applyAlignment="1">
      <alignment horizontal="left"/>
    </xf>
    <xf numFmtId="0" fontId="94" fillId="39" borderId="3" xfId="0" applyFont="1" applyFill="1" applyBorder="1" applyAlignment="1">
      <alignment horizontal="center"/>
    </xf>
    <xf numFmtId="2" fontId="94" fillId="39" borderId="3" xfId="0" applyNumberFormat="1" applyFont="1" applyFill="1" applyBorder="1" applyAlignment="1">
      <alignment horizontal="right" vertical="center" wrapText="1"/>
    </xf>
    <xf numFmtId="0" fontId="94" fillId="34" borderId="3" xfId="237" applyFont="1" applyFill="1" applyBorder="1" applyAlignment="1">
      <alignment horizontal="left" vertical="center" wrapText="1" indent="1"/>
    </xf>
    <xf numFmtId="0" fontId="94" fillId="34" borderId="3" xfId="237" applyFont="1" applyFill="1" applyBorder="1" applyAlignment="1">
      <alignment horizontal="center" vertical="center" wrapText="1"/>
    </xf>
    <xf numFmtId="2" fontId="94" fillId="34" borderId="3" xfId="237" applyNumberFormat="1" applyFont="1" applyFill="1" applyBorder="1" applyAlignment="1">
      <alignment horizontal="right" vertical="center" wrapText="1"/>
    </xf>
    <xf numFmtId="0" fontId="94" fillId="0" borderId="17" xfId="0" applyFont="1" applyBorder="1" applyAlignment="1">
      <alignment horizontal="center" vertical="center" wrapText="1"/>
    </xf>
    <xf numFmtId="2" fontId="98" fillId="0" borderId="3" xfId="0" applyNumberFormat="1" applyFont="1" applyBorder="1" applyAlignment="1">
      <alignment horizontal="right" vertical="top" wrapText="1"/>
    </xf>
    <xf numFmtId="2" fontId="98" fillId="0" borderId="3" xfId="0" applyNumberFormat="1" applyFont="1" applyBorder="1" applyAlignment="1">
      <alignment horizontal="right" vertical="top" wrapText="1" indent="1"/>
    </xf>
    <xf numFmtId="2" fontId="98" fillId="0" borderId="3" xfId="0" applyNumberFormat="1" applyFont="1" applyBorder="1" applyAlignment="1">
      <alignment vertical="top" wrapText="1"/>
    </xf>
    <xf numFmtId="0" fontId="98" fillId="0" borderId="3" xfId="237" applyFont="1" applyBorder="1" applyAlignment="1">
      <alignment horizontal="left" vertical="center" wrapText="1" indent="2"/>
    </xf>
    <xf numFmtId="49" fontId="98" fillId="0" borderId="3" xfId="0" applyNumberFormat="1" applyFont="1" applyBorder="1" applyAlignment="1">
      <alignment horizontal="center" vertical="center"/>
    </xf>
    <xf numFmtId="0" fontId="94" fillId="34" borderId="3" xfId="237" applyFont="1" applyFill="1" applyBorder="1" applyAlignment="1">
      <alignment horizontal="right" vertical="center" wrapText="1" indent="1"/>
    </xf>
    <xf numFmtId="2" fontId="98" fillId="34" borderId="3" xfId="0" applyNumberFormat="1" applyFont="1" applyFill="1" applyBorder="1" applyAlignment="1">
      <alignment horizontal="right" vertical="center" wrapText="1"/>
    </xf>
    <xf numFmtId="0" fontId="92" fillId="36" borderId="3" xfId="0" applyFont="1" applyFill="1" applyBorder="1" applyAlignment="1">
      <alignment horizontal="left" wrapText="1"/>
    </xf>
    <xf numFmtId="0" fontId="92" fillId="36" borderId="3" xfId="0" applyFont="1" applyFill="1" applyBorder="1" applyAlignment="1">
      <alignment horizontal="left" vertical="center" indent="1"/>
    </xf>
    <xf numFmtId="176" fontId="98" fillId="36" borderId="3" xfId="0" applyNumberFormat="1" applyFont="1" applyFill="1" applyBorder="1" applyAlignment="1">
      <alignment horizontal="center" vertical="center" wrapText="1"/>
    </xf>
    <xf numFmtId="0" fontId="98" fillId="0" borderId="3" xfId="0" applyFont="1" applyBorder="1" applyAlignment="1">
      <alignment horizontal="left" indent="2"/>
    </xf>
    <xf numFmtId="0" fontId="98" fillId="0" borderId="3" xfId="0" applyFont="1" applyBorder="1" applyAlignment="1">
      <alignment horizontal="left" indent="1"/>
    </xf>
    <xf numFmtId="176" fontId="98" fillId="0" borderId="3" xfId="0" applyNumberFormat="1" applyFont="1" applyBorder="1" applyAlignment="1">
      <alignment horizontal="center" vertical="center" wrapText="1"/>
    </xf>
    <xf numFmtId="0" fontId="92" fillId="36" borderId="3" xfId="0" applyFont="1" applyFill="1" applyBorder="1" applyAlignment="1">
      <alignment horizontal="left"/>
    </xf>
    <xf numFmtId="0" fontId="92" fillId="36" borderId="3" xfId="0" applyFont="1" applyFill="1" applyBorder="1" applyAlignment="1">
      <alignment horizontal="left" indent="1"/>
    </xf>
    <xf numFmtId="0" fontId="92" fillId="33" borderId="3" xfId="0" applyFont="1" applyFill="1" applyBorder="1" applyAlignment="1">
      <alignment horizontal="left" wrapText="1"/>
    </xf>
    <xf numFmtId="0" fontId="92" fillId="33" borderId="3" xfId="0" applyFont="1" applyFill="1" applyBorder="1" applyAlignment="1">
      <alignment horizontal="left" vertical="center" indent="1"/>
    </xf>
    <xf numFmtId="176" fontId="98" fillId="33" borderId="3" xfId="0" applyNumberFormat="1" applyFont="1" applyFill="1" applyBorder="1" applyAlignment="1">
      <alignment horizontal="center" vertical="center" wrapText="1"/>
    </xf>
    <xf numFmtId="0" fontId="92" fillId="33" borderId="3" xfId="0" applyFont="1" applyFill="1" applyBorder="1" applyAlignment="1">
      <alignment horizontal="left"/>
    </xf>
    <xf numFmtId="0" fontId="92" fillId="33" borderId="3" xfId="0" applyFont="1" applyFill="1" applyBorder="1" applyAlignment="1">
      <alignment horizontal="left" indent="1"/>
    </xf>
    <xf numFmtId="0" fontId="94" fillId="28" borderId="3" xfId="0" applyFont="1" applyFill="1" applyBorder="1" applyAlignment="1">
      <alignment horizontal="left" vertical="center" indent="1"/>
    </xf>
    <xf numFmtId="2" fontId="94" fillId="28" borderId="3" xfId="0" applyNumberFormat="1" applyFont="1" applyFill="1" applyBorder="1" applyAlignment="1">
      <alignment horizontal="right" vertical="top"/>
    </xf>
    <xf numFmtId="0" fontId="98" fillId="0" borderId="3" xfId="0" applyFont="1" applyBorder="1" applyAlignment="1">
      <alignment horizontal="left"/>
    </xf>
    <xf numFmtId="0" fontId="92" fillId="0" borderId="3" xfId="0" applyFont="1" applyBorder="1" applyAlignment="1">
      <alignment horizontal="left" vertical="center" indent="1"/>
    </xf>
    <xf numFmtId="2" fontId="92" fillId="0" borderId="3" xfId="0" applyNumberFormat="1" applyFont="1" applyBorder="1" applyAlignment="1">
      <alignment horizontal="right" vertical="top"/>
    </xf>
    <xf numFmtId="0" fontId="98" fillId="0" borderId="3" xfId="0" applyFont="1" applyBorder="1" applyAlignment="1">
      <alignment horizontal="left" wrapText="1"/>
    </xf>
    <xf numFmtId="0" fontId="92" fillId="0" borderId="3" xfId="0" applyFont="1" applyBorder="1" applyAlignment="1">
      <alignment horizontal="left" indent="1"/>
    </xf>
    <xf numFmtId="176" fontId="92" fillId="0" borderId="3" xfId="0" applyNumberFormat="1" applyFont="1" applyBorder="1" applyAlignment="1">
      <alignment horizontal="right" vertical="top"/>
    </xf>
    <xf numFmtId="0" fontId="92" fillId="0" borderId="3" xfId="0" applyFont="1" applyBorder="1" applyAlignment="1">
      <alignment horizontal="right" vertical="top"/>
    </xf>
    <xf numFmtId="175" fontId="92" fillId="0" borderId="3" xfId="0" applyNumberFormat="1" applyFont="1" applyBorder="1" applyAlignment="1">
      <alignment horizontal="right" vertical="top"/>
    </xf>
    <xf numFmtId="0" fontId="92" fillId="0" borderId="3" xfId="0" applyFont="1" applyBorder="1" applyAlignment="1">
      <alignment horizontal="left" vertical="top"/>
    </xf>
    <xf numFmtId="0" fontId="92" fillId="0" borderId="3" xfId="0" applyFont="1" applyBorder="1" applyAlignment="1">
      <alignment horizontal="center" vertical="top"/>
    </xf>
    <xf numFmtId="0" fontId="92" fillId="0" borderId="3" xfId="0" applyFont="1" applyBorder="1" applyAlignment="1">
      <alignment horizontal="left" vertical="center"/>
    </xf>
    <xf numFmtId="176" fontId="92" fillId="0" borderId="3" xfId="0" applyNumberFormat="1" applyFont="1" applyBorder="1" applyAlignment="1">
      <alignment horizontal="center" vertical="center" wrapText="1"/>
    </xf>
    <xf numFmtId="0" fontId="93" fillId="37" borderId="3" xfId="0" applyFont="1" applyFill="1" applyBorder="1" applyAlignment="1">
      <alignment horizontal="left" vertical="center"/>
    </xf>
    <xf numFmtId="0" fontId="93" fillId="37" borderId="3" xfId="0" applyFont="1" applyFill="1" applyBorder="1" applyAlignment="1">
      <alignment horizontal="left" vertical="center" indent="1"/>
    </xf>
    <xf numFmtId="176" fontId="93" fillId="37" borderId="3" xfId="0" applyNumberFormat="1" applyFont="1" applyFill="1" applyBorder="1" applyAlignment="1">
      <alignment horizontal="center" vertical="center" wrapText="1"/>
    </xf>
    <xf numFmtId="0" fontId="93" fillId="37" borderId="3" xfId="0" applyFont="1" applyFill="1" applyBorder="1" applyAlignment="1">
      <alignment horizontal="center" vertical="center"/>
    </xf>
    <xf numFmtId="2" fontId="4" fillId="32" borderId="3" xfId="0" applyNumberFormat="1" applyFont="1" applyFill="1" applyBorder="1" applyAlignment="1">
      <alignment vertical="center" wrapText="1"/>
    </xf>
    <xf numFmtId="2" fontId="99" fillId="32" borderId="3" xfId="0" applyNumberFormat="1" applyFont="1" applyFill="1" applyBorder="1" applyAlignment="1">
      <alignment vertical="center" wrapText="1"/>
    </xf>
    <xf numFmtId="2" fontId="44" fillId="0" borderId="0" xfId="0" applyNumberFormat="1" applyFont="1" applyAlignment="1">
      <alignment vertical="top"/>
    </xf>
    <xf numFmtId="4" fontId="76" fillId="0" borderId="0" xfId="0" applyNumberFormat="1" applyFont="1"/>
    <xf numFmtId="4" fontId="76" fillId="0" borderId="0" xfId="0" applyNumberFormat="1" applyFont="1" applyAlignment="1">
      <alignment vertical="top"/>
    </xf>
    <xf numFmtId="4" fontId="78" fillId="0" borderId="0" xfId="0" applyNumberFormat="1" applyFont="1" applyAlignment="1">
      <alignment vertical="top"/>
    </xf>
    <xf numFmtId="2" fontId="80" fillId="0" borderId="0" xfId="0" applyNumberFormat="1" applyFont="1"/>
    <xf numFmtId="2" fontId="4" fillId="32" borderId="18" xfId="0" applyNumberFormat="1" applyFont="1" applyFill="1" applyBorder="1" applyAlignment="1">
      <alignment vertical="center" wrapText="1"/>
    </xf>
    <xf numFmtId="0" fontId="90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71" fillId="0" borderId="16" xfId="0" applyFont="1" applyBorder="1" applyAlignment="1">
      <alignment horizontal="center" vertical="center"/>
    </xf>
    <xf numFmtId="0" fontId="71" fillId="0" borderId="14" xfId="0" applyFont="1" applyBorder="1" applyAlignment="1">
      <alignment horizontal="center" vertical="center"/>
    </xf>
    <xf numFmtId="0" fontId="71" fillId="0" borderId="15" xfId="0" applyFont="1" applyBorder="1" applyAlignment="1">
      <alignment horizontal="center" vertical="center"/>
    </xf>
    <xf numFmtId="0" fontId="88" fillId="0" borderId="16" xfId="0" applyFont="1" applyBorder="1" applyAlignment="1">
      <alignment horizontal="left" vertical="center"/>
    </xf>
    <xf numFmtId="0" fontId="88" fillId="0" borderId="15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79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8" fillId="0" borderId="16" xfId="0" applyFont="1" applyBorder="1" applyAlignment="1">
      <alignment horizontal="left" vertical="center" wrapText="1"/>
    </xf>
    <xf numFmtId="0" fontId="88" fillId="0" borderId="15" xfId="0" applyFont="1" applyBorder="1" applyAlignment="1">
      <alignment horizontal="left" vertical="center" wrapText="1"/>
    </xf>
    <xf numFmtId="0" fontId="88" fillId="0" borderId="14" xfId="0" applyFont="1" applyBorder="1" applyAlignment="1">
      <alignment horizontal="left" vertical="center" wrapText="1"/>
    </xf>
    <xf numFmtId="0" fontId="88" fillId="0" borderId="0" xfId="0" applyFont="1" applyAlignment="1">
      <alignment horizontal="center"/>
    </xf>
    <xf numFmtId="0" fontId="5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88" fillId="0" borderId="14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76" fillId="0" borderId="0" xfId="0" applyFont="1" applyAlignment="1">
      <alignment horizontal="center"/>
    </xf>
    <xf numFmtId="0" fontId="81" fillId="0" borderId="0" xfId="0" applyFont="1" applyAlignment="1">
      <alignment horizontal="center" vertical="top"/>
    </xf>
    <xf numFmtId="0" fontId="66" fillId="0" borderId="18" xfId="0" applyFont="1" applyBorder="1" applyAlignment="1">
      <alignment horizontal="center" vertical="top" wrapText="1"/>
    </xf>
    <xf numFmtId="0" fontId="66" fillId="0" borderId="17" xfId="0" applyFont="1" applyBorder="1" applyAlignment="1">
      <alignment horizontal="center" vertical="top" wrapText="1"/>
    </xf>
    <xf numFmtId="0" fontId="66" fillId="0" borderId="16" xfId="0" applyFont="1" applyBorder="1" applyAlignment="1">
      <alignment horizontal="center"/>
    </xf>
    <xf numFmtId="0" fontId="66" fillId="0" borderId="14" xfId="0" applyFont="1" applyBorder="1" applyAlignment="1">
      <alignment horizontal="center"/>
    </xf>
    <xf numFmtId="0" fontId="66" fillId="0" borderId="15" xfId="0" applyFont="1" applyBorder="1" applyAlignment="1">
      <alignment horizontal="center"/>
    </xf>
    <xf numFmtId="0" fontId="66" fillId="0" borderId="18" xfId="0" applyFont="1" applyBorder="1" applyAlignment="1">
      <alignment horizontal="center" vertical="center"/>
    </xf>
    <xf numFmtId="0" fontId="66" fillId="0" borderId="17" xfId="0" applyFont="1" applyBorder="1" applyAlignment="1">
      <alignment horizontal="center" vertical="center"/>
    </xf>
    <xf numFmtId="0" fontId="66" fillId="0" borderId="18" xfId="0" applyFont="1" applyBorder="1" applyAlignment="1">
      <alignment horizontal="center" vertical="center" wrapText="1"/>
    </xf>
    <xf numFmtId="0" fontId="66" fillId="0" borderId="17" xfId="0" applyFont="1" applyBorder="1" applyAlignment="1">
      <alignment horizontal="center" vertical="center" wrapText="1"/>
    </xf>
    <xf numFmtId="0" fontId="67" fillId="0" borderId="0" xfId="0" applyFont="1" applyAlignment="1">
      <alignment horizontal="center" vertical="top"/>
    </xf>
    <xf numFmtId="0" fontId="71" fillId="0" borderId="16" xfId="0" applyFont="1" applyBorder="1" applyAlignment="1">
      <alignment horizontal="center"/>
    </xf>
    <xf numFmtId="0" fontId="71" fillId="0" borderId="14" xfId="0" applyFont="1" applyBorder="1" applyAlignment="1">
      <alignment horizontal="center"/>
    </xf>
    <xf numFmtId="0" fontId="71" fillId="0" borderId="15" xfId="0" applyFont="1" applyBorder="1" applyAlignment="1">
      <alignment horizontal="center"/>
    </xf>
    <xf numFmtId="0" fontId="66" fillId="0" borderId="16" xfId="0" applyFont="1" applyBorder="1" applyAlignment="1">
      <alignment horizontal="center" vertical="center"/>
    </xf>
    <xf numFmtId="0" fontId="66" fillId="0" borderId="14" xfId="0" applyFont="1" applyBorder="1" applyAlignment="1">
      <alignment horizontal="center" vertical="center"/>
    </xf>
    <xf numFmtId="0" fontId="66" fillId="0" borderId="15" xfId="0" applyFont="1" applyBorder="1" applyAlignment="1">
      <alignment horizontal="center" vertical="center"/>
    </xf>
    <xf numFmtId="0" fontId="83" fillId="0" borderId="13" xfId="0" applyFont="1" applyBorder="1" applyAlignment="1">
      <alignment horizontal="center" vertical="top"/>
    </xf>
    <xf numFmtId="0" fontId="70" fillId="0" borderId="16" xfId="0" applyFont="1" applyBorder="1" applyAlignment="1">
      <alignment horizontal="center" vertical="center"/>
    </xf>
    <xf numFmtId="0" fontId="70" fillId="0" borderId="14" xfId="0" applyFont="1" applyBorder="1" applyAlignment="1">
      <alignment horizontal="center" vertical="center"/>
    </xf>
    <xf numFmtId="0" fontId="70" fillId="0" borderId="15" xfId="0" applyFont="1" applyBorder="1" applyAlignment="1">
      <alignment horizontal="center" vertical="center"/>
    </xf>
    <xf numFmtId="0" fontId="70" fillId="0" borderId="18" xfId="0" applyFont="1" applyBorder="1" applyAlignment="1">
      <alignment horizontal="center" vertical="center"/>
    </xf>
    <xf numFmtId="0" fontId="70" fillId="0" borderId="17" xfId="0" applyFont="1" applyBorder="1" applyAlignment="1">
      <alignment horizontal="center" vertical="center"/>
    </xf>
    <xf numFmtId="0" fontId="70" fillId="0" borderId="18" xfId="0" applyFont="1" applyBorder="1" applyAlignment="1">
      <alignment horizontal="center" vertical="center" wrapText="1"/>
    </xf>
    <xf numFmtId="0" fontId="70" fillId="0" borderId="17" xfId="0" applyFont="1" applyBorder="1" applyAlignment="1">
      <alignment horizontal="center" vertical="center" wrapText="1"/>
    </xf>
    <xf numFmtId="0" fontId="83" fillId="0" borderId="0" xfId="0" applyFont="1" applyAlignment="1">
      <alignment horizontal="center" vertical="top"/>
    </xf>
    <xf numFmtId="0" fontId="66" fillId="0" borderId="16" xfId="0" applyFont="1" applyBorder="1" applyAlignment="1">
      <alignment horizontal="center" vertical="center" wrapText="1"/>
    </xf>
    <xf numFmtId="0" fontId="66" fillId="0" borderId="14" xfId="0" applyFont="1" applyBorder="1" applyAlignment="1">
      <alignment horizontal="center" vertical="center" wrapText="1"/>
    </xf>
    <xf numFmtId="0" fontId="66" fillId="0" borderId="15" xfId="0" applyFont="1" applyBorder="1" applyAlignment="1">
      <alignment horizontal="center" vertical="center" wrapText="1"/>
    </xf>
    <xf numFmtId="0" fontId="84" fillId="0" borderId="0" xfId="0" applyFont="1" applyAlignment="1">
      <alignment horizontal="center" vertical="top"/>
    </xf>
    <xf numFmtId="0" fontId="72" fillId="0" borderId="16" xfId="0" applyFont="1" applyBorder="1" applyAlignment="1">
      <alignment horizontal="center" wrapText="1"/>
    </xf>
    <xf numFmtId="0" fontId="72" fillId="0" borderId="14" xfId="0" applyFont="1" applyBorder="1" applyAlignment="1">
      <alignment horizontal="center" wrapText="1"/>
    </xf>
    <xf numFmtId="0" fontId="72" fillId="0" borderId="15" xfId="0" applyFont="1" applyBorder="1" applyAlignment="1">
      <alignment horizontal="center" wrapText="1"/>
    </xf>
    <xf numFmtId="0" fontId="79" fillId="0" borderId="0" xfId="0" applyFont="1" applyAlignment="1">
      <alignment horizontal="center" vertical="top"/>
    </xf>
    <xf numFmtId="0" fontId="74" fillId="0" borderId="16" xfId="0" applyFont="1" applyBorder="1" applyAlignment="1">
      <alignment horizontal="center" wrapText="1"/>
    </xf>
    <xf numFmtId="0" fontId="74" fillId="0" borderId="14" xfId="0" applyFont="1" applyBorder="1" applyAlignment="1">
      <alignment horizontal="center" wrapText="1"/>
    </xf>
    <xf numFmtId="0" fontId="74" fillId="0" borderId="15" xfId="0" applyFont="1" applyBorder="1" applyAlignment="1">
      <alignment horizontal="center" wrapText="1"/>
    </xf>
    <xf numFmtId="0" fontId="91" fillId="0" borderId="20" xfId="0" applyFont="1" applyBorder="1" applyAlignment="1">
      <alignment horizontal="center" vertical="center" wrapText="1"/>
    </xf>
    <xf numFmtId="0" fontId="91" fillId="0" borderId="19" xfId="0" applyFont="1" applyBorder="1" applyAlignment="1">
      <alignment horizontal="center" vertical="center" wrapText="1"/>
    </xf>
    <xf numFmtId="0" fontId="95" fillId="0" borderId="3" xfId="0" applyFont="1" applyBorder="1" applyAlignment="1">
      <alignment horizontal="left" vertical="center"/>
    </xf>
    <xf numFmtId="0" fontId="91" fillId="0" borderId="16" xfId="0" applyFont="1" applyBorder="1" applyAlignment="1">
      <alignment horizontal="center" vertical="center" wrapText="1"/>
    </xf>
    <xf numFmtId="0" fontId="91" fillId="0" borderId="14" xfId="0" applyFont="1" applyBorder="1" applyAlignment="1">
      <alignment horizontal="center" vertical="center" wrapText="1"/>
    </xf>
    <xf numFmtId="0" fontId="66" fillId="0" borderId="18" xfId="0" applyFont="1" applyBorder="1" applyAlignment="1">
      <alignment horizontal="left" vertical="center" wrapText="1" indent="1"/>
    </xf>
    <xf numFmtId="0" fontId="66" fillId="0" borderId="17" xfId="0" applyFont="1" applyBorder="1" applyAlignment="1">
      <alignment horizontal="left" vertical="center" wrapText="1" indent="1"/>
    </xf>
    <xf numFmtId="0" fontId="66" fillId="0" borderId="16" xfId="0" applyFont="1" applyBorder="1" applyAlignment="1">
      <alignment horizontal="center" wrapText="1"/>
    </xf>
    <xf numFmtId="0" fontId="66" fillId="0" borderId="14" xfId="0" applyFont="1" applyBorder="1" applyAlignment="1">
      <alignment horizontal="center" wrapText="1"/>
    </xf>
    <xf numFmtId="0" fontId="66" fillId="0" borderId="15" xfId="0" applyFont="1" applyBorder="1" applyAlignment="1">
      <alignment horizontal="center" wrapText="1"/>
    </xf>
    <xf numFmtId="0" fontId="95" fillId="0" borderId="3" xfId="0" applyFont="1" applyBorder="1" applyAlignment="1">
      <alignment horizontal="left" vertical="center" wrapText="1"/>
    </xf>
    <xf numFmtId="0" fontId="95" fillId="0" borderId="16" xfId="0" applyFont="1" applyBorder="1" applyAlignment="1">
      <alignment horizontal="center" vertical="center"/>
    </xf>
    <xf numFmtId="0" fontId="95" fillId="0" borderId="15" xfId="0" applyFont="1" applyBorder="1" applyAlignment="1">
      <alignment horizontal="center" vertical="center"/>
    </xf>
    <xf numFmtId="0" fontId="95" fillId="0" borderId="0" xfId="0" applyFont="1" applyAlignment="1">
      <alignment horizontal="center"/>
    </xf>
    <xf numFmtId="0" fontId="95" fillId="0" borderId="3" xfId="0" applyFont="1" applyBorder="1" applyAlignment="1">
      <alignment horizontal="center" vertical="center"/>
    </xf>
    <xf numFmtId="0" fontId="95" fillId="0" borderId="3" xfId="0" applyFont="1" applyBorder="1" applyAlignment="1">
      <alignment vertical="center" wrapText="1"/>
    </xf>
    <xf numFmtId="0" fontId="96" fillId="0" borderId="3" xfId="0" applyFont="1" applyBorder="1" applyAlignment="1">
      <alignment vertical="center" wrapText="1"/>
    </xf>
    <xf numFmtId="0" fontId="95" fillId="0" borderId="3" xfId="0" applyFont="1" applyBorder="1" applyAlignment="1">
      <alignment horizontal="center" vertical="center" wrapText="1"/>
    </xf>
    <xf numFmtId="0" fontId="70" fillId="0" borderId="0" xfId="0" applyFont="1" applyAlignment="1">
      <alignment horizontal="center" vertical="center"/>
    </xf>
    <xf numFmtId="49" fontId="95" fillId="0" borderId="3" xfId="0" applyNumberFormat="1" applyFont="1" applyBorder="1" applyAlignment="1">
      <alignment horizontal="left" vertical="center"/>
    </xf>
    <xf numFmtId="2" fontId="95" fillId="0" borderId="3" xfId="0" applyNumberFormat="1" applyFont="1" applyBorder="1" applyAlignment="1">
      <alignment horizontal="left" vertical="center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ідсотковий" xfId="352" builtinId="5"/>
    <cellStyle name="Вывод 2" xfId="206"/>
    <cellStyle name="Вывод 3" xfId="207"/>
    <cellStyle name="Вычисление 2" xfId="208"/>
    <cellStyle name="Вычисление 3" xfId="209"/>
    <cellStyle name="Денежный 2" xfId="210"/>
    <cellStyle name="Заголовок 1 2" xfId="211"/>
    <cellStyle name="Заголовок 1 3" xfId="212"/>
    <cellStyle name="Заголовок 2 2" xfId="213"/>
    <cellStyle name="Заголовок 2 3" xfId="214"/>
    <cellStyle name="Заголовок 3 2" xfId="215"/>
    <cellStyle name="Заголовок 3 3" xfId="216"/>
    <cellStyle name="Заголовок 4 2" xfId="217"/>
    <cellStyle name="Заголовок 4 3" xfId="218"/>
    <cellStyle name="Звичайний" xfId="0" builtinId="0"/>
    <cellStyle name="Итог 2" xfId="219"/>
    <cellStyle name="Итог 3" xfId="220"/>
    <cellStyle name="Контрольная ячейка 2" xfId="221"/>
    <cellStyle name="Контрольная ячейка 3" xfId="222"/>
    <cellStyle name="Название 2" xfId="223"/>
    <cellStyle name="Название 3" xfId="224"/>
    <cellStyle name="Нейтральный 2" xfId="225"/>
    <cellStyle name="Нейтральный 3" xfId="226"/>
    <cellStyle name="Обычный 10" xfId="227"/>
    <cellStyle name="Обычный 11" xfId="228"/>
    <cellStyle name="Обычный 12" xfId="229"/>
    <cellStyle name="Обычный 13" xfId="230"/>
    <cellStyle name="Обычный 14" xfId="231"/>
    <cellStyle name="Обычный 15" xfId="232"/>
    <cellStyle name="Обычный 16" xfId="233"/>
    <cellStyle name="Обычный 17" xfId="234"/>
    <cellStyle name="Обычный 18" xfId="235"/>
    <cellStyle name="Обычный 2" xfId="236"/>
    <cellStyle name="Обычный 2 10" xfId="237"/>
    <cellStyle name="Обычный 2 11" xfId="238"/>
    <cellStyle name="Обычный 2 12" xfId="239"/>
    <cellStyle name="Обычный 2 13" xfId="240"/>
    <cellStyle name="Обычный 2 14" xfId="241"/>
    <cellStyle name="Обычный 2 15" xfId="242"/>
    <cellStyle name="Обычный 2 16" xfId="243"/>
    <cellStyle name="Обычный 2 2" xfId="244"/>
    <cellStyle name="Обычный 2 2 2" xfId="245"/>
    <cellStyle name="Обычный 2 2 3" xfId="246"/>
    <cellStyle name="Обычный 2 2_Расшифровка прочих" xfId="247"/>
    <cellStyle name="Обычный 2 3" xfId="248"/>
    <cellStyle name="Обычный 2 4" xfId="249"/>
    <cellStyle name="Обычный 2 5" xfId="250"/>
    <cellStyle name="Обычный 2 6" xfId="251"/>
    <cellStyle name="Обычный 2 7" xfId="252"/>
    <cellStyle name="Обычный 2 8" xfId="253"/>
    <cellStyle name="Обычный 2 9" xfId="254"/>
    <cellStyle name="Обычный 2_2604-2010" xfId="255"/>
    <cellStyle name="Обычный 3" xfId="256"/>
    <cellStyle name="Обычный 3 10" xfId="257"/>
    <cellStyle name="Обычный 3 11" xfId="258"/>
    <cellStyle name="Обычный 3 12" xfId="259"/>
    <cellStyle name="Обычный 3 13" xfId="260"/>
    <cellStyle name="Обычный 3 14" xfId="261"/>
    <cellStyle name="Обычный 3 2" xfId="262"/>
    <cellStyle name="Обычный 3 3" xfId="263"/>
    <cellStyle name="Обычный 3 4" xfId="264"/>
    <cellStyle name="Обычный 3 5" xfId="265"/>
    <cellStyle name="Обычный 3 6" xfId="266"/>
    <cellStyle name="Обычный 3 7" xfId="267"/>
    <cellStyle name="Обычный 3 8" xfId="268"/>
    <cellStyle name="Обычный 3 9" xfId="269"/>
    <cellStyle name="Обычный 3_Дефицит_7 млрд_0608_бс" xfId="270"/>
    <cellStyle name="Обычный 4" xfId="271"/>
    <cellStyle name="Обычный 5" xfId="272"/>
    <cellStyle name="Обычный 5 2" xfId="273"/>
    <cellStyle name="Обычный 6" xfId="274"/>
    <cellStyle name="Обычный 6 2" xfId="275"/>
    <cellStyle name="Обычный 6 3" xfId="276"/>
    <cellStyle name="Обычный 6 4" xfId="277"/>
    <cellStyle name="Обычный 6_Дефицит_7 млрд_0608_бс" xfId="278"/>
    <cellStyle name="Обычный 7" xfId="279"/>
    <cellStyle name="Обычный 7 2" xfId="280"/>
    <cellStyle name="Обычный 8" xfId="281"/>
    <cellStyle name="Обычный 9" xfId="282"/>
    <cellStyle name="Обычный 9 2" xfId="283"/>
    <cellStyle name="Плохой 2" xfId="284"/>
    <cellStyle name="Плохой 3" xfId="285"/>
    <cellStyle name="Пояснение 2" xfId="286"/>
    <cellStyle name="Пояснение 3" xfId="287"/>
    <cellStyle name="Примечание 2" xfId="288"/>
    <cellStyle name="Примечание 3" xfId="289"/>
    <cellStyle name="Процентный 2" xfId="290"/>
    <cellStyle name="Процентный 2 10" xfId="291"/>
    <cellStyle name="Процентный 2 11" xfId="292"/>
    <cellStyle name="Процентный 2 12" xfId="293"/>
    <cellStyle name="Процентный 2 13" xfId="294"/>
    <cellStyle name="Процентный 2 14" xfId="295"/>
    <cellStyle name="Процентный 2 15" xfId="296"/>
    <cellStyle name="Процентный 2 16" xfId="297"/>
    <cellStyle name="Процентный 2 2" xfId="298"/>
    <cellStyle name="Процентный 2 3" xfId="299"/>
    <cellStyle name="Процентный 2 4" xfId="300"/>
    <cellStyle name="Процентный 2 5" xfId="301"/>
    <cellStyle name="Процентный 2 6" xfId="302"/>
    <cellStyle name="Процентный 2 7" xfId="303"/>
    <cellStyle name="Процентный 2 8" xfId="304"/>
    <cellStyle name="Процентный 2 9" xfId="305"/>
    <cellStyle name="Процентный 3" xfId="306"/>
    <cellStyle name="Процентный 4" xfId="307"/>
    <cellStyle name="Процентный 4 2" xfId="308"/>
    <cellStyle name="Связанная ячейка 2" xfId="309"/>
    <cellStyle name="Связанная ячейка 3" xfId="310"/>
    <cellStyle name="Стиль 1" xfId="311"/>
    <cellStyle name="Стиль 1 2" xfId="312"/>
    <cellStyle name="Стиль 1 3" xfId="313"/>
    <cellStyle name="Стиль 1 4" xfId="314"/>
    <cellStyle name="Стиль 1 5" xfId="315"/>
    <cellStyle name="Стиль 1 6" xfId="316"/>
    <cellStyle name="Стиль 1 7" xfId="317"/>
    <cellStyle name="Текст предупреждения 2" xfId="318"/>
    <cellStyle name="Текст предупреждения 3" xfId="319"/>
    <cellStyle name="Тысячи [0]_1.62" xfId="320"/>
    <cellStyle name="Тысячи_1.62" xfId="321"/>
    <cellStyle name="Финансовый 2" xfId="322"/>
    <cellStyle name="Финансовый 2 10" xfId="323"/>
    <cellStyle name="Финансовый 2 11" xfId="324"/>
    <cellStyle name="Финансовый 2 12" xfId="325"/>
    <cellStyle name="Финансовый 2 13" xfId="326"/>
    <cellStyle name="Финансовый 2 14" xfId="327"/>
    <cellStyle name="Финансовый 2 15" xfId="328"/>
    <cellStyle name="Финансовый 2 16" xfId="329"/>
    <cellStyle name="Финансовый 2 17" xfId="330"/>
    <cellStyle name="Финансовый 2 2" xfId="331"/>
    <cellStyle name="Финансовый 2 3" xfId="332"/>
    <cellStyle name="Финансовый 2 4" xfId="333"/>
    <cellStyle name="Финансовый 2 5" xfId="334"/>
    <cellStyle name="Финансовый 2 6" xfId="335"/>
    <cellStyle name="Финансовый 2 7" xfId="336"/>
    <cellStyle name="Финансовый 2 8" xfId="337"/>
    <cellStyle name="Финансовый 2 9" xfId="338"/>
    <cellStyle name="Финансовый 3" xfId="339"/>
    <cellStyle name="Финансовый 3 2" xfId="340"/>
    <cellStyle name="Финансовый 4" xfId="341"/>
    <cellStyle name="Финансовый 4 2" xfId="342"/>
    <cellStyle name="Финансовый 4 3" xfId="343"/>
    <cellStyle name="Финансовый 5" xfId="344"/>
    <cellStyle name="Финансовый 6" xfId="345"/>
    <cellStyle name="Финансовый 7" xfId="346"/>
    <cellStyle name="Хороший 2" xfId="347"/>
    <cellStyle name="Хороший 3" xfId="348"/>
    <cellStyle name="числовой" xfId="349"/>
    <cellStyle name="Ю" xfId="350"/>
    <cellStyle name="Ю-FreeSet_10" xfId="351"/>
  </cellStyles>
  <dxfs count="0"/>
  <tableStyles count="0" defaultTableStyle="TableStyleMedium2" defaultPivotStyle="PivotStyleLight16"/>
  <colors>
    <mruColors>
      <color rgb="FF4D4D4D"/>
      <color rgb="FF333333"/>
      <color rgb="FF8EE1F2"/>
      <color rgb="FFE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0.xml"/><Relationship Id="rId21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25.xml"/><Relationship Id="rId42" Type="http://schemas.openxmlformats.org/officeDocument/2006/relationships/externalLink" Target="externalLinks/externalLink33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9" Type="http://schemas.openxmlformats.org/officeDocument/2006/relationships/externalLink" Target="externalLinks/externalLink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23.xml"/><Relationship Id="rId37" Type="http://schemas.openxmlformats.org/officeDocument/2006/relationships/externalLink" Target="externalLinks/externalLink28.xml"/><Relationship Id="rId40" Type="http://schemas.openxmlformats.org/officeDocument/2006/relationships/externalLink" Target="externalLinks/externalLink31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22.xml"/><Relationship Id="rId44" Type="http://schemas.openxmlformats.org/officeDocument/2006/relationships/externalLink" Target="externalLinks/externalLink3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34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38" Type="http://schemas.openxmlformats.org/officeDocument/2006/relationships/externalLink" Target="externalLinks/externalLink29.xml"/><Relationship Id="rId46" Type="http://schemas.openxmlformats.org/officeDocument/2006/relationships/styles" Target="styles.xml"/><Relationship Id="rId20" Type="http://schemas.openxmlformats.org/officeDocument/2006/relationships/externalLink" Target="externalLinks/externalLink11.xml"/><Relationship Id="rId41" Type="http://schemas.openxmlformats.org/officeDocument/2006/relationships/externalLink" Target="externalLinks/externalLink3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H155"/>
  <sheetViews>
    <sheetView showZeros="0" tabSelected="1" view="pageBreakPreview" topLeftCell="A115" zoomScale="60" zoomScaleNormal="70" zoomScalePageLayoutView="85" workbookViewId="0">
      <selection activeCell="F3" sqref="E3:G3"/>
    </sheetView>
  </sheetViews>
  <sheetFormatPr defaultColWidth="9.140625" defaultRowHeight="18.75"/>
  <cols>
    <col min="1" max="1" width="105" style="1" customWidth="1"/>
    <col min="2" max="2" width="13.28515625" style="5" bestFit="1" customWidth="1"/>
    <col min="3" max="3" width="20.28515625" style="1" customWidth="1"/>
    <col min="4" max="4" width="26.7109375" style="1" customWidth="1"/>
    <col min="5" max="5" width="22.140625" style="1" customWidth="1"/>
    <col min="6" max="6" width="23.5703125" style="1" customWidth="1"/>
    <col min="7" max="7" width="23.28515625" style="1" customWidth="1"/>
    <col min="8" max="8" width="13.7109375" style="1" bestFit="1" customWidth="1"/>
    <col min="9" max="16384" width="9.140625" style="1"/>
  </cols>
  <sheetData>
    <row r="1" spans="1:7" ht="20.25">
      <c r="A1" s="139"/>
      <c r="E1" s="251" t="s">
        <v>182</v>
      </c>
      <c r="F1" s="251"/>
      <c r="G1" s="251"/>
    </row>
    <row r="2" spans="1:7" ht="20.25">
      <c r="A2" s="85"/>
      <c r="D2" s="140" t="s">
        <v>183</v>
      </c>
      <c r="F2" s="85"/>
      <c r="G2" s="140"/>
    </row>
    <row r="3" spans="1:7" ht="20.25">
      <c r="E3" s="85" t="s">
        <v>194</v>
      </c>
      <c r="F3" s="85"/>
      <c r="G3" s="85"/>
    </row>
    <row r="6" spans="1:7">
      <c r="E6" s="258" t="s">
        <v>18</v>
      </c>
      <c r="F6" s="258"/>
      <c r="G6" s="3" t="s">
        <v>157</v>
      </c>
    </row>
    <row r="7" spans="1:7">
      <c r="E7" s="258" t="s">
        <v>19</v>
      </c>
      <c r="F7" s="258"/>
      <c r="G7" s="3"/>
    </row>
    <row r="8" spans="1:7">
      <c r="E8" s="258" t="s">
        <v>159</v>
      </c>
      <c r="F8" s="258"/>
      <c r="G8" s="3"/>
    </row>
    <row r="9" spans="1:7">
      <c r="E9" s="259" t="s">
        <v>20</v>
      </c>
      <c r="F9" s="259"/>
      <c r="G9" s="259"/>
    </row>
    <row r="12" spans="1:7">
      <c r="A12" s="8" t="s">
        <v>144</v>
      </c>
      <c r="B12" s="260">
        <v>2025</v>
      </c>
      <c r="C12" s="260"/>
      <c r="D12" s="261"/>
      <c r="E12" s="262" t="s">
        <v>15</v>
      </c>
      <c r="F12" s="263"/>
      <c r="G12" s="264"/>
    </row>
    <row r="13" spans="1:7" ht="42" customHeight="1">
      <c r="A13" s="86" t="s">
        <v>145</v>
      </c>
      <c r="B13" s="265" t="s">
        <v>160</v>
      </c>
      <c r="C13" s="266"/>
      <c r="D13" s="267"/>
      <c r="E13" s="243" t="s">
        <v>9</v>
      </c>
      <c r="F13" s="244"/>
      <c r="G13" s="64" t="s">
        <v>119</v>
      </c>
    </row>
    <row r="14" spans="1:7" ht="21" customHeight="1">
      <c r="A14" s="86" t="s">
        <v>146</v>
      </c>
      <c r="B14" s="250" t="s">
        <v>147</v>
      </c>
      <c r="C14" s="250"/>
      <c r="D14" s="249"/>
      <c r="E14" s="243" t="s">
        <v>8</v>
      </c>
      <c r="F14" s="244"/>
      <c r="G14" s="3">
        <v>430</v>
      </c>
    </row>
    <row r="15" spans="1:7" ht="21" customHeight="1">
      <c r="A15" s="86" t="s">
        <v>148</v>
      </c>
      <c r="B15" s="250" t="s">
        <v>161</v>
      </c>
      <c r="C15" s="250"/>
      <c r="D15" s="249"/>
      <c r="E15" s="243" t="s">
        <v>7</v>
      </c>
      <c r="F15" s="244"/>
      <c r="G15" s="87"/>
    </row>
    <row r="16" spans="1:7" ht="21" customHeight="1">
      <c r="A16" s="86" t="s">
        <v>149</v>
      </c>
      <c r="B16" s="250" t="s">
        <v>164</v>
      </c>
      <c r="C16" s="250"/>
      <c r="D16" s="249"/>
      <c r="E16" s="243" t="s">
        <v>1</v>
      </c>
      <c r="F16" s="244"/>
      <c r="G16" s="3">
        <v>7184</v>
      </c>
    </row>
    <row r="17" spans="1:7" ht="18.75" customHeight="1">
      <c r="A17" s="86" t="s">
        <v>150</v>
      </c>
      <c r="B17" s="250" t="s">
        <v>165</v>
      </c>
      <c r="C17" s="250"/>
      <c r="D17" s="249"/>
      <c r="E17" s="243" t="s">
        <v>0</v>
      </c>
      <c r="F17" s="244"/>
      <c r="G17" s="87"/>
    </row>
    <row r="18" spans="1:7" ht="21" customHeight="1">
      <c r="A18" s="86" t="s">
        <v>151</v>
      </c>
      <c r="B18" s="250" t="s">
        <v>152</v>
      </c>
      <c r="C18" s="250"/>
      <c r="D18" s="249"/>
      <c r="E18" s="243" t="s">
        <v>153</v>
      </c>
      <c r="F18" s="244"/>
      <c r="G18" s="92">
        <v>86.1</v>
      </c>
    </row>
    <row r="19" spans="1:7" ht="20.25">
      <c r="A19" s="86" t="s">
        <v>154</v>
      </c>
      <c r="B19" s="250" t="s">
        <v>163</v>
      </c>
      <c r="C19" s="250"/>
      <c r="D19" s="249"/>
      <c r="E19" s="252"/>
      <c r="F19" s="253"/>
      <c r="G19" s="254"/>
    </row>
    <row r="20" spans="1:7" ht="21" customHeight="1">
      <c r="A20" s="86" t="s">
        <v>155</v>
      </c>
      <c r="B20" s="250" t="s">
        <v>156</v>
      </c>
      <c r="C20" s="250"/>
      <c r="D20" s="249"/>
      <c r="E20" s="255"/>
      <c r="F20" s="256"/>
      <c r="G20" s="257"/>
    </row>
    <row r="21" spans="1:7" ht="21" customHeight="1">
      <c r="A21" s="86" t="s">
        <v>6</v>
      </c>
      <c r="B21" s="250">
        <v>145</v>
      </c>
      <c r="C21" s="250"/>
      <c r="D21" s="249"/>
      <c r="E21" s="248" t="s">
        <v>13</v>
      </c>
      <c r="F21" s="249"/>
      <c r="G21" s="89" t="s">
        <v>157</v>
      </c>
    </row>
    <row r="22" spans="1:7" ht="21" customHeight="1">
      <c r="A22" s="86" t="s">
        <v>2</v>
      </c>
      <c r="B22" s="250" t="s">
        <v>162</v>
      </c>
      <c r="C22" s="250"/>
      <c r="D22" s="249"/>
      <c r="E22" s="248" t="s">
        <v>14</v>
      </c>
      <c r="F22" s="249"/>
      <c r="G22" s="90"/>
    </row>
    <row r="23" spans="1:7" ht="20.25">
      <c r="A23" s="86" t="s">
        <v>3</v>
      </c>
      <c r="B23" s="250" t="s">
        <v>120</v>
      </c>
      <c r="C23" s="250"/>
      <c r="D23" s="250"/>
      <c r="E23" s="88"/>
      <c r="F23" s="88"/>
      <c r="G23" s="91"/>
    </row>
    <row r="24" spans="1:7" ht="21" customHeight="1">
      <c r="A24" s="86" t="s">
        <v>158</v>
      </c>
      <c r="B24" s="250" t="s">
        <v>121</v>
      </c>
      <c r="C24" s="250"/>
      <c r="D24" s="250"/>
      <c r="E24" s="250"/>
      <c r="F24" s="250"/>
      <c r="G24" s="249"/>
    </row>
    <row r="26" spans="1:7">
      <c r="A26" s="247" t="s">
        <v>192</v>
      </c>
      <c r="B26" s="247"/>
      <c r="C26" s="247"/>
      <c r="D26" s="247"/>
      <c r="E26" s="247"/>
      <c r="F26" s="247"/>
      <c r="G26" s="247"/>
    </row>
    <row r="27" spans="1:7">
      <c r="A27" s="6"/>
      <c r="B27" s="7"/>
      <c r="C27" s="6"/>
      <c r="D27" s="6"/>
      <c r="E27" s="6"/>
      <c r="F27" s="6"/>
      <c r="G27" s="6"/>
    </row>
    <row r="28" spans="1:7" ht="51" customHeight="1">
      <c r="A28" s="245" t="s">
        <v>16</v>
      </c>
      <c r="B28" s="235" t="s">
        <v>4</v>
      </c>
      <c r="C28" s="235" t="s">
        <v>17</v>
      </c>
      <c r="D28" s="235" t="s">
        <v>47</v>
      </c>
      <c r="E28" s="235"/>
      <c r="F28" s="235"/>
      <c r="G28" s="235"/>
    </row>
    <row r="29" spans="1:7" ht="60.6" customHeight="1">
      <c r="A29" s="245"/>
      <c r="B29" s="235"/>
      <c r="C29" s="235"/>
      <c r="D29" s="32" t="s">
        <v>10</v>
      </c>
      <c r="E29" s="32" t="s">
        <v>11</v>
      </c>
      <c r="F29" s="32" t="s">
        <v>12</v>
      </c>
      <c r="G29" s="32" t="s">
        <v>5</v>
      </c>
    </row>
    <row r="30" spans="1:7" ht="18" customHeight="1">
      <c r="A30" s="3">
        <v>1</v>
      </c>
      <c r="B30" s="4">
        <v>2</v>
      </c>
      <c r="C30" s="4">
        <v>6</v>
      </c>
      <c r="D30" s="4">
        <v>7</v>
      </c>
      <c r="E30" s="4">
        <v>8</v>
      </c>
      <c r="F30" s="4">
        <v>9</v>
      </c>
      <c r="G30" s="4">
        <v>10</v>
      </c>
    </row>
    <row r="31" spans="1:7" ht="18" customHeight="1">
      <c r="A31" s="246" t="s">
        <v>46</v>
      </c>
      <c r="B31" s="246"/>
      <c r="C31" s="246"/>
      <c r="D31" s="246"/>
      <c r="E31" s="246"/>
      <c r="F31" s="246"/>
      <c r="G31" s="246"/>
    </row>
    <row r="32" spans="1:7" s="2" customFormat="1" ht="20.100000000000001" customHeight="1">
      <c r="A32" s="234" t="s">
        <v>43</v>
      </c>
      <c r="B32" s="234"/>
      <c r="C32" s="234"/>
      <c r="D32" s="234"/>
      <c r="E32" s="234"/>
      <c r="F32" s="234"/>
      <c r="G32" s="234"/>
    </row>
    <row r="33" spans="1:8" s="2" customFormat="1">
      <c r="A33" s="40" t="str">
        <f>Дохід!A7</f>
        <v>Доходи за договорами із Національною службою здоров'я України</v>
      </c>
      <c r="B33" s="133" t="str">
        <f>Дохід!B7</f>
        <v>1010</v>
      </c>
      <c r="C33" s="127">
        <f>Дохід!C7</f>
        <v>118000</v>
      </c>
      <c r="D33" s="127">
        <f>Дохід!D7</f>
        <v>29500</v>
      </c>
      <c r="E33" s="127">
        <f>Дохід!E7</f>
        <v>29500</v>
      </c>
      <c r="F33" s="127">
        <f>Дохід!F7</f>
        <v>29500</v>
      </c>
      <c r="G33" s="127">
        <f>Дохід!G7</f>
        <v>29500</v>
      </c>
      <c r="H33" s="16"/>
    </row>
    <row r="34" spans="1:8" s="2" customFormat="1">
      <c r="A34" s="40" t="str">
        <f>Дохід!A8</f>
        <v>Надходження з місцевого бюджету за цільовими програмами, у тому числі:</v>
      </c>
      <c r="B34" s="133" t="str">
        <f>Дохід!B8</f>
        <v>1020</v>
      </c>
      <c r="C34" s="127">
        <f>Дохід!C8</f>
        <v>11188.7</v>
      </c>
      <c r="D34" s="127">
        <f>Дохід!D8</f>
        <v>2797.1750000000002</v>
      </c>
      <c r="E34" s="127">
        <f>Дохід!E8</f>
        <v>2797.1750000000002</v>
      </c>
      <c r="F34" s="127">
        <f>Дохід!F8</f>
        <v>2797.1750000000002</v>
      </c>
      <c r="G34" s="127">
        <f>Дохід!G8</f>
        <v>2797.1750000000002</v>
      </c>
      <c r="H34" s="16"/>
    </row>
    <row r="35" spans="1:8" s="2" customFormat="1" ht="31.5">
      <c r="A35" s="34" t="str">
        <f>Дохід!A9</f>
        <v>"Програма фінансової підтримки комунального некомерційного підприємства «Бродівська центральна міська лікарня» Бродівської міської ради Львівської області на 2022-2024 роки"</v>
      </c>
      <c r="B35" s="134">
        <f>Дохід!B9</f>
        <v>1021</v>
      </c>
      <c r="C35" s="128">
        <f>Дохід!C9</f>
        <v>11188.7</v>
      </c>
      <c r="D35" s="128">
        <f>Дохід!D9</f>
        <v>2797.1750000000002</v>
      </c>
      <c r="E35" s="128">
        <f>Дохід!E9</f>
        <v>2797.1750000000002</v>
      </c>
      <c r="F35" s="128">
        <f>Дохід!F9</f>
        <v>2797.1750000000002</v>
      </c>
      <c r="G35" s="128">
        <f>Дохід!G9</f>
        <v>2797.1750000000002</v>
      </c>
      <c r="H35" s="16"/>
    </row>
    <row r="36" spans="1:8" s="2" customFormat="1">
      <c r="A36" s="40" t="str">
        <f>Дохід!A10</f>
        <v>Інші доходи від операційної діяльності, в т.ч.:</v>
      </c>
      <c r="B36" s="133">
        <f>Дохід!B10</f>
        <v>1030</v>
      </c>
      <c r="C36" s="127">
        <f>Дохід!C10</f>
        <v>1610</v>
      </c>
      <c r="D36" s="127">
        <f>Дохід!D10</f>
        <v>402.5</v>
      </c>
      <c r="E36" s="127">
        <f>Дохід!E10</f>
        <v>402.5</v>
      </c>
      <c r="F36" s="127">
        <f>Дохід!F10</f>
        <v>402.5</v>
      </c>
      <c r="G36" s="127">
        <f>Дохід!G10</f>
        <v>402.5</v>
      </c>
      <c r="H36" s="16"/>
    </row>
    <row r="37" spans="1:8" s="2" customFormat="1">
      <c r="A37" s="34" t="str">
        <f>Дохід!A11</f>
        <v>дохід від надання платних медичних  послуг</v>
      </c>
      <c r="B37" s="134">
        <f>Дохід!B11</f>
        <v>1031</v>
      </c>
      <c r="C37" s="128">
        <f>Дохід!C11</f>
        <v>1500</v>
      </c>
      <c r="D37" s="128">
        <f>Дохід!D11</f>
        <v>375</v>
      </c>
      <c r="E37" s="128">
        <f>Дохід!E11</f>
        <v>375</v>
      </c>
      <c r="F37" s="128">
        <f>Дохід!F11</f>
        <v>375</v>
      </c>
      <c r="G37" s="128">
        <f>Дохід!G11</f>
        <v>375</v>
      </c>
      <c r="H37" s="16"/>
    </row>
    <row r="38" spans="1:8" s="2" customFormat="1">
      <c r="A38" s="34" t="str">
        <f>Дохід!A12</f>
        <v>дохід від операційної оренди активів</v>
      </c>
      <c r="B38" s="134">
        <f>Дохід!B12</f>
        <v>1032</v>
      </c>
      <c r="C38" s="128">
        <f>Дохід!C12</f>
        <v>110</v>
      </c>
      <c r="D38" s="128">
        <f>Дохід!D12</f>
        <v>27.5</v>
      </c>
      <c r="E38" s="128">
        <f>Дохід!E12</f>
        <v>27.5</v>
      </c>
      <c r="F38" s="128">
        <f>Дохід!F12</f>
        <v>27.5</v>
      </c>
      <c r="G38" s="128">
        <f>Дохід!G12</f>
        <v>27.5</v>
      </c>
      <c r="H38" s="16"/>
    </row>
    <row r="39" spans="1:8" s="2" customFormat="1">
      <c r="A39" s="34" t="str">
        <f>Дохід!A13</f>
        <v>дохід від реалізації необоротних активів</v>
      </c>
      <c r="B39" s="134">
        <f>Дохід!B13</f>
        <v>1033</v>
      </c>
      <c r="C39" s="128">
        <f>Дохід!C13</f>
        <v>10</v>
      </c>
      <c r="D39" s="128">
        <f>Дохід!D13</f>
        <v>2.5</v>
      </c>
      <c r="E39" s="128">
        <f>Дохід!E13</f>
        <v>2.5</v>
      </c>
      <c r="F39" s="128">
        <f>Дохід!F13</f>
        <v>2.5</v>
      </c>
      <c r="G39" s="128">
        <f>Дохід!G13</f>
        <v>2.5</v>
      </c>
      <c r="H39" s="16"/>
    </row>
    <row r="40" spans="1:8" s="2" customFormat="1">
      <c r="A40" s="40" t="str">
        <f>Дохід!A14</f>
        <v xml:space="preserve">Інший операційний дохід від компенсацій за комунальні платежі від орендаря </v>
      </c>
      <c r="B40" s="133">
        <f>Дохід!B14</f>
        <v>1040</v>
      </c>
      <c r="C40" s="127">
        <f>Дохід!C14</f>
        <v>26</v>
      </c>
      <c r="D40" s="127">
        <f>Дохід!D14</f>
        <v>6.5</v>
      </c>
      <c r="E40" s="127">
        <f>Дохід!E14</f>
        <v>6.5</v>
      </c>
      <c r="F40" s="127">
        <f>Дохід!F14</f>
        <v>6.5</v>
      </c>
      <c r="G40" s="127">
        <f>Дохід!G14</f>
        <v>6.5</v>
      </c>
      <c r="H40" s="16"/>
    </row>
    <row r="41" spans="1:8" s="2" customFormat="1">
      <c r="A41" s="40" t="str">
        <f>Дохід!A15</f>
        <v>Благодійні внески, гранти та дарунки, централізовані поставки</v>
      </c>
      <c r="B41" s="133">
        <f>Дохід!B15</f>
        <v>1050</v>
      </c>
      <c r="C41" s="127">
        <f>Дохід!C15</f>
        <v>12000</v>
      </c>
      <c r="D41" s="127">
        <f>Дохід!D15</f>
        <v>3000</v>
      </c>
      <c r="E41" s="127">
        <f>Дохід!E15</f>
        <v>3000</v>
      </c>
      <c r="F41" s="127">
        <f>Дохід!F15</f>
        <v>3000</v>
      </c>
      <c r="G41" s="127">
        <f>Дохід!G15</f>
        <v>3000</v>
      </c>
      <c r="H41" s="16"/>
    </row>
    <row r="42" spans="1:8" s="2" customFormat="1">
      <c r="A42" s="69" t="str">
        <f>Дохід!A16</f>
        <v>Всього</v>
      </c>
      <c r="B42" s="93">
        <f>Дохід!B16</f>
        <v>0</v>
      </c>
      <c r="C42" s="116">
        <f>Дохід!C16</f>
        <v>142824.70000000001</v>
      </c>
      <c r="D42" s="116">
        <f>Дохід!D16</f>
        <v>35706.175000000003</v>
      </c>
      <c r="E42" s="116">
        <f>Дохід!E16</f>
        <v>35706.175000000003</v>
      </c>
      <c r="F42" s="116">
        <f>Дохід!F16</f>
        <v>35706.175000000003</v>
      </c>
      <c r="G42" s="116">
        <f>Дохід!G16</f>
        <v>35706.175000000003</v>
      </c>
      <c r="H42" s="16"/>
    </row>
    <row r="43" spans="1:8" s="2" customFormat="1" ht="20.100000000000001" customHeight="1">
      <c r="A43" s="234" t="s">
        <v>44</v>
      </c>
      <c r="B43" s="234"/>
      <c r="C43" s="234"/>
      <c r="D43" s="234"/>
      <c r="E43" s="234"/>
      <c r="F43" s="234"/>
      <c r="G43" s="234"/>
    </row>
    <row r="44" spans="1:8" ht="20.100000000000001" customHeight="1">
      <c r="A44" s="28" t="str">
        <f>Видатки!A7</f>
        <v>Заробітна плата</v>
      </c>
      <c r="B44" s="29">
        <f>Видатки!B7</f>
        <v>1060</v>
      </c>
      <c r="C44" s="114">
        <f>Видатки!C7</f>
        <v>82715.12</v>
      </c>
      <c r="D44" s="114">
        <f>Видатки!D7</f>
        <v>20678.78</v>
      </c>
      <c r="E44" s="114">
        <f>Видатки!E7</f>
        <v>20678.78</v>
      </c>
      <c r="F44" s="114">
        <f>Видатки!F7</f>
        <v>20678.78</v>
      </c>
      <c r="G44" s="114">
        <f>Видатки!G7</f>
        <v>20678.78</v>
      </c>
    </row>
    <row r="45" spans="1:8" ht="20.100000000000001" customHeight="1">
      <c r="A45" s="28" t="str">
        <f>Видатки!A8</f>
        <v>Нарахування на оплату праці</v>
      </c>
      <c r="B45" s="29">
        <f>Видатки!B8</f>
        <v>1070</v>
      </c>
      <c r="C45" s="114">
        <f>Видатки!C8</f>
        <v>18197.36</v>
      </c>
      <c r="D45" s="114">
        <f>Видатки!D8</f>
        <v>4549.34</v>
      </c>
      <c r="E45" s="114">
        <f>Видатки!E8</f>
        <v>4549.34</v>
      </c>
      <c r="F45" s="114">
        <f>Видатки!F8</f>
        <v>4549.34</v>
      </c>
      <c r="G45" s="114">
        <f>Видатки!G8</f>
        <v>4549.34</v>
      </c>
    </row>
    <row r="46" spans="1:8" ht="20.100000000000001" customHeight="1">
      <c r="A46" s="28" t="str">
        <f>Видатки!A9</f>
        <v>Предмети, матеріали, обладнання та інвентар</v>
      </c>
      <c r="B46" s="29">
        <f>Видатки!B9</f>
        <v>1080</v>
      </c>
      <c r="C46" s="114">
        <f>Видатки!C9</f>
        <v>2000</v>
      </c>
      <c r="D46" s="114">
        <f>Видатки!D9</f>
        <v>500</v>
      </c>
      <c r="E46" s="114">
        <f>Видатки!E9</f>
        <v>500</v>
      </c>
      <c r="F46" s="114">
        <f>Видатки!F9</f>
        <v>500</v>
      </c>
      <c r="G46" s="114">
        <f>Видатки!G9</f>
        <v>500</v>
      </c>
    </row>
    <row r="47" spans="1:8" ht="20.100000000000001" customHeight="1">
      <c r="A47" s="28" t="str">
        <f>Видатки!A10</f>
        <v>Медикаменти та перев'язувальні матеріали</v>
      </c>
      <c r="B47" s="29">
        <f>Видатки!B10</f>
        <v>1090</v>
      </c>
      <c r="C47" s="114">
        <f>Видатки!C10</f>
        <v>12000</v>
      </c>
      <c r="D47" s="114">
        <f>Видатки!D10</f>
        <v>3000</v>
      </c>
      <c r="E47" s="114">
        <f>Видатки!E10</f>
        <v>3000</v>
      </c>
      <c r="F47" s="114">
        <f>Видатки!F10</f>
        <v>3000</v>
      </c>
      <c r="G47" s="114">
        <f>Видатки!G10</f>
        <v>3000</v>
      </c>
    </row>
    <row r="48" spans="1:8" ht="20.100000000000001" customHeight="1">
      <c r="A48" s="28" t="str">
        <f>Видатки!A11</f>
        <v>Продукти харчування</v>
      </c>
      <c r="B48" s="29">
        <f>Видатки!B11</f>
        <v>1100</v>
      </c>
      <c r="C48" s="114">
        <f>Видатки!C11</f>
        <v>1600</v>
      </c>
      <c r="D48" s="114">
        <f>Видатки!D11</f>
        <v>400</v>
      </c>
      <c r="E48" s="114">
        <f>Видатки!E11</f>
        <v>400</v>
      </c>
      <c r="F48" s="114">
        <f>Видатки!F11</f>
        <v>400</v>
      </c>
      <c r="G48" s="114">
        <f>Видатки!G11</f>
        <v>400</v>
      </c>
    </row>
    <row r="49" spans="1:8" ht="20.100000000000001" customHeight="1">
      <c r="A49" s="28" t="str">
        <f>Видатки!A12</f>
        <v>Оплата послуг (крім комунальних)</v>
      </c>
      <c r="B49" s="29">
        <f>Видатки!B12</f>
        <v>1110</v>
      </c>
      <c r="C49" s="114">
        <f>Видатки!C12</f>
        <v>2000</v>
      </c>
      <c r="D49" s="114">
        <f>Видатки!D12</f>
        <v>500</v>
      </c>
      <c r="E49" s="114">
        <f>Видатки!E12</f>
        <v>500</v>
      </c>
      <c r="F49" s="114">
        <f>Видатки!F12</f>
        <v>500</v>
      </c>
      <c r="G49" s="114">
        <f>Видатки!G12</f>
        <v>500</v>
      </c>
    </row>
    <row r="50" spans="1:8" ht="20.100000000000001" customHeight="1">
      <c r="A50" s="28" t="str">
        <f>Видатки!A13</f>
        <v>Видатки на відрядження</v>
      </c>
      <c r="B50" s="29">
        <f>Видатки!B13</f>
        <v>1120</v>
      </c>
      <c r="C50" s="114">
        <f>Видатки!C13</f>
        <v>0</v>
      </c>
      <c r="D50" s="114">
        <f>Видатки!D13</f>
        <v>0</v>
      </c>
      <c r="E50" s="114">
        <f>Видатки!E13</f>
        <v>0</v>
      </c>
      <c r="F50" s="114">
        <f>Видатки!F13</f>
        <v>0</v>
      </c>
      <c r="G50" s="114">
        <f>Видатки!G13</f>
        <v>0</v>
      </c>
    </row>
    <row r="51" spans="1:8" s="2" customFormat="1">
      <c r="A51" s="28" t="str">
        <f>Видатки!A14</f>
        <v>Оплата комунальних послуг та енергоносіїв, у т.ч.:</v>
      </c>
      <c r="B51" s="29">
        <f>Видатки!B14</f>
        <v>1130</v>
      </c>
      <c r="C51" s="114">
        <f>Видатки!C14</f>
        <v>10870.7</v>
      </c>
      <c r="D51" s="114">
        <f>Видатки!D14</f>
        <v>2717.6799999999994</v>
      </c>
      <c r="E51" s="114">
        <f>Видатки!E14</f>
        <v>2717.6799999999994</v>
      </c>
      <c r="F51" s="114">
        <f>Видатки!F14</f>
        <v>2717.6799999999994</v>
      </c>
      <c r="G51" s="114">
        <f>Видатки!G14</f>
        <v>2717.66</v>
      </c>
    </row>
    <row r="52" spans="1:8" s="2" customFormat="1">
      <c r="A52" s="30" t="str">
        <f>Видатки!A15</f>
        <v>Оплата теплопостачання</v>
      </c>
      <c r="B52" s="80">
        <f>Видатки!B15</f>
        <v>1131</v>
      </c>
      <c r="C52" s="115">
        <f>Видатки!C15</f>
        <v>5362.7</v>
      </c>
      <c r="D52" s="115">
        <f>Видатки!D15</f>
        <v>1340.675</v>
      </c>
      <c r="E52" s="115">
        <f>Видатки!E15</f>
        <v>1340.675</v>
      </c>
      <c r="F52" s="115">
        <f>Видатки!F15</f>
        <v>1340.675</v>
      </c>
      <c r="G52" s="115">
        <f>Видатки!G15</f>
        <v>1340.675</v>
      </c>
      <c r="H52" s="16"/>
    </row>
    <row r="53" spans="1:8" s="2" customFormat="1">
      <c r="A53" s="30" t="str">
        <f>Видатки!A16</f>
        <v>Оплата водопостачання та водовідведення</v>
      </c>
      <c r="B53" s="80">
        <f>Видатки!B16</f>
        <v>1132</v>
      </c>
      <c r="C53" s="115">
        <f>Видатки!C16</f>
        <v>817.75</v>
      </c>
      <c r="D53" s="115">
        <f>Видатки!D16</f>
        <v>204.44</v>
      </c>
      <c r="E53" s="115">
        <f>Видатки!E16</f>
        <v>204.44</v>
      </c>
      <c r="F53" s="115">
        <f>Видатки!F16</f>
        <v>204.44</v>
      </c>
      <c r="G53" s="115">
        <f>Видатки!G16</f>
        <v>204.43</v>
      </c>
      <c r="H53" s="16"/>
    </row>
    <row r="54" spans="1:8" s="2" customFormat="1">
      <c r="A54" s="30" t="str">
        <f>Видатки!A17</f>
        <v>Оплата електроенергії</v>
      </c>
      <c r="B54" s="80">
        <f>Видатки!B17</f>
        <v>1133</v>
      </c>
      <c r="C54" s="115">
        <f>Видатки!C17</f>
        <v>4294.5</v>
      </c>
      <c r="D54" s="115">
        <f>Видатки!D17</f>
        <v>1073.625</v>
      </c>
      <c r="E54" s="115">
        <f>Видатки!E17</f>
        <v>1073.625</v>
      </c>
      <c r="F54" s="115">
        <f>Видатки!F17</f>
        <v>1073.625</v>
      </c>
      <c r="G54" s="115">
        <f>Видатки!G17</f>
        <v>1073.625</v>
      </c>
      <c r="H54" s="16"/>
    </row>
    <row r="55" spans="1:8" s="2" customFormat="1">
      <c r="A55" s="30" t="str">
        <f>Видатки!A18</f>
        <v>Оплата природного газу</v>
      </c>
      <c r="B55" s="80">
        <f>Видатки!B18</f>
        <v>1134</v>
      </c>
      <c r="C55" s="115">
        <f>Видатки!C18</f>
        <v>42.8</v>
      </c>
      <c r="D55" s="115">
        <f>Видатки!D18</f>
        <v>10.7</v>
      </c>
      <c r="E55" s="115">
        <f>Видатки!E18</f>
        <v>10.7</v>
      </c>
      <c r="F55" s="115">
        <f>Видатки!F18</f>
        <v>10.7</v>
      </c>
      <c r="G55" s="115">
        <f>Видатки!G18</f>
        <v>10.7</v>
      </c>
      <c r="H55" s="16"/>
    </row>
    <row r="56" spans="1:8" s="2" customFormat="1">
      <c r="A56" s="30" t="str">
        <f>Видатки!A19</f>
        <v>Оплата інших енергоносіїв</v>
      </c>
      <c r="B56" s="80">
        <f>Видатки!B19</f>
        <v>1135</v>
      </c>
      <c r="C56" s="115">
        <f>Видатки!C19</f>
        <v>352.95</v>
      </c>
      <c r="D56" s="115">
        <f>Видатки!D19</f>
        <v>88.24</v>
      </c>
      <c r="E56" s="115">
        <f>Видатки!E19</f>
        <v>88.24</v>
      </c>
      <c r="F56" s="115">
        <f>Видатки!F19</f>
        <v>88.24</v>
      </c>
      <c r="G56" s="115">
        <f>Видатки!G19</f>
        <v>88.23</v>
      </c>
      <c r="H56" s="16"/>
    </row>
    <row r="57" spans="1:8" s="2" customFormat="1">
      <c r="A57" s="30" t="str">
        <f>Видатки!A20</f>
        <v>Оплата енергосервісу</v>
      </c>
      <c r="B57" s="80">
        <f>Видатки!B20</f>
        <v>1136</v>
      </c>
      <c r="C57" s="115">
        <f>Видатки!C20</f>
        <v>0</v>
      </c>
      <c r="D57" s="115">
        <f>Видатки!D20</f>
        <v>0</v>
      </c>
      <c r="E57" s="115">
        <f>Видатки!E20</f>
        <v>0</v>
      </c>
      <c r="F57" s="115">
        <f>Видатки!F20</f>
        <v>0</v>
      </c>
      <c r="G57" s="115">
        <f>Видатки!G20</f>
        <v>0</v>
      </c>
      <c r="H57" s="16"/>
    </row>
    <row r="58" spans="1:8" ht="37.5">
      <c r="A58" s="28" t="str">
        <f>Видатки!A21</f>
        <v>Окремі заходи по реалізації державних (регіональних) програм, не віднесені до заходів розвитку</v>
      </c>
      <c r="B58" s="29">
        <f>Видатки!B21</f>
        <v>1140</v>
      </c>
      <c r="C58" s="114">
        <f>Видатки!C21</f>
        <v>0</v>
      </c>
      <c r="D58" s="114">
        <f>Видатки!D21</f>
        <v>0</v>
      </c>
      <c r="E58" s="114">
        <f>Видатки!E21</f>
        <v>0</v>
      </c>
      <c r="F58" s="114">
        <f>Видатки!F21</f>
        <v>0</v>
      </c>
      <c r="G58" s="114">
        <f>Видатки!G21</f>
        <v>0</v>
      </c>
    </row>
    <row r="59" spans="1:8" ht="20.100000000000001" customHeight="1">
      <c r="A59" s="28" t="str">
        <f>Видатки!A22</f>
        <v>Соціальне забезпечення</v>
      </c>
      <c r="B59" s="29">
        <f>Видатки!B22</f>
        <v>1150</v>
      </c>
      <c r="C59" s="114">
        <f>Видатки!C22</f>
        <v>318</v>
      </c>
      <c r="D59" s="114">
        <f>Видатки!D22</f>
        <v>79.5</v>
      </c>
      <c r="E59" s="114">
        <f>Видатки!E22</f>
        <v>79.5</v>
      </c>
      <c r="F59" s="114">
        <f>Видатки!F22</f>
        <v>79.5</v>
      </c>
      <c r="G59" s="114">
        <f>Видатки!G22</f>
        <v>79.5</v>
      </c>
    </row>
    <row r="60" spans="1:8" ht="20.100000000000001" customHeight="1">
      <c r="A60" s="30" t="str">
        <f>Видатки!A23</f>
        <v>Виплата пенсій та допомоги</v>
      </c>
      <c r="B60" s="31">
        <f>Видатки!B23</f>
        <v>1151</v>
      </c>
      <c r="C60" s="115">
        <f>Видатки!C23</f>
        <v>318</v>
      </c>
      <c r="D60" s="115">
        <f>Видатки!D23</f>
        <v>79.5</v>
      </c>
      <c r="E60" s="115">
        <f>Видатки!E23</f>
        <v>79.5</v>
      </c>
      <c r="F60" s="115">
        <f>Видатки!F23</f>
        <v>79.5</v>
      </c>
      <c r="G60" s="115">
        <f>Видатки!G23</f>
        <v>79.5</v>
      </c>
    </row>
    <row r="61" spans="1:8" ht="20.100000000000001" customHeight="1">
      <c r="A61" s="30" t="str">
        <f>Видатки!A24</f>
        <v>Пільгові медикаменти</v>
      </c>
      <c r="B61" s="31">
        <f>Видатки!B24</f>
        <v>1152</v>
      </c>
      <c r="C61" s="115">
        <f>Видатки!C24</f>
        <v>0</v>
      </c>
      <c r="D61" s="115">
        <f>Видатки!D24</f>
        <v>0</v>
      </c>
      <c r="E61" s="115">
        <f>Видатки!E24</f>
        <v>0</v>
      </c>
      <c r="F61" s="115">
        <f>Видатки!F24</f>
        <v>0</v>
      </c>
      <c r="G61" s="115">
        <f>Видатки!G24</f>
        <v>0</v>
      </c>
    </row>
    <row r="62" spans="1:8" ht="20.100000000000001" customHeight="1">
      <c r="A62" s="82" t="str">
        <f>Видатки!A25</f>
        <v>Інші поточні видатки</v>
      </c>
      <c r="B62" s="83">
        <f>Видатки!B25</f>
        <v>1160</v>
      </c>
      <c r="C62" s="113">
        <f>Видатки!C25</f>
        <v>6000</v>
      </c>
      <c r="D62" s="113">
        <f>Видатки!D25</f>
        <v>1500</v>
      </c>
      <c r="E62" s="113">
        <f>Видатки!E25</f>
        <v>1500</v>
      </c>
      <c r="F62" s="113">
        <f>Видатки!F25</f>
        <v>1500</v>
      </c>
      <c r="G62" s="113">
        <f>Видатки!G25</f>
        <v>1500</v>
      </c>
    </row>
    <row r="63" spans="1:8" ht="20.100000000000001" customHeight="1">
      <c r="A63" s="23" t="str">
        <f>Видатки!A26</f>
        <v xml:space="preserve">Всього видатки </v>
      </c>
      <c r="B63" s="25"/>
      <c r="C63" s="24">
        <f>Видатки!C26</f>
        <v>135701.18</v>
      </c>
      <c r="D63" s="24">
        <f>Видатки!D26</f>
        <v>33925.300000000003</v>
      </c>
      <c r="E63" s="24">
        <f>Видатки!E26</f>
        <v>33925.300000000003</v>
      </c>
      <c r="F63" s="24">
        <f>Видатки!F26</f>
        <v>33925.300000000003</v>
      </c>
      <c r="G63" s="24">
        <f>Видатки!G26</f>
        <v>33925.279999999999</v>
      </c>
    </row>
    <row r="65" spans="1:7">
      <c r="A65" s="240" t="s">
        <v>59</v>
      </c>
      <c r="B65" s="241"/>
      <c r="C65" s="241"/>
      <c r="D65" s="241"/>
      <c r="E65" s="241"/>
      <c r="F65" s="241"/>
      <c r="G65" s="242"/>
    </row>
    <row r="66" spans="1:7">
      <c r="A66" s="108" t="str">
        <f>'Розрахунки з бюджетом'!A4</f>
        <v>Сплата податків та зборів до Державного бюджету України (податкові платежі)</v>
      </c>
      <c r="B66" s="109" t="str">
        <f>'Розрахунки з бюджетом'!B4</f>
        <v>2010</v>
      </c>
      <c r="C66" s="136">
        <f>'Розрахунки з бюджетом'!C4</f>
        <v>18497.36</v>
      </c>
      <c r="D66" s="136">
        <f>'Розрахунки з бюджетом'!D4</f>
        <v>4624.34</v>
      </c>
      <c r="E66" s="136">
        <f>'Розрахунки з бюджетом'!E4</f>
        <v>4624.34</v>
      </c>
      <c r="F66" s="136">
        <f>'Розрахунки з бюджетом'!F4</f>
        <v>4624.34</v>
      </c>
      <c r="G66" s="136">
        <f>'Розрахунки з бюджетом'!G4</f>
        <v>4624.34</v>
      </c>
    </row>
    <row r="67" spans="1:7">
      <c r="A67" s="70" t="str">
        <f>'Розрахунки з бюджетом'!A5</f>
        <v>ПДВ, що підлягає сплаті до бюджету за підсумками звітного періоду</v>
      </c>
      <c r="B67" s="94">
        <f>'Розрахунки з бюджетом'!B5</f>
        <v>2011</v>
      </c>
      <c r="C67" s="131">
        <f>'Розрахунки з бюджетом'!C5</f>
        <v>300</v>
      </c>
      <c r="D67" s="131">
        <f>'Розрахунки з бюджетом'!D5</f>
        <v>75</v>
      </c>
      <c r="E67" s="131">
        <f>'Розрахунки з бюджетом'!E5</f>
        <v>75</v>
      </c>
      <c r="F67" s="131">
        <f>'Розрахунки з бюджетом'!F5</f>
        <v>75</v>
      </c>
      <c r="G67" s="131">
        <f>'Розрахунки з бюджетом'!G5</f>
        <v>75</v>
      </c>
    </row>
    <row r="68" spans="1:7">
      <c r="A68" s="70" t="str">
        <f>'Розрахунки з бюджетом'!A6</f>
        <v xml:space="preserve">Единий соціальний внесок </v>
      </c>
      <c r="B68" s="94">
        <f>'Розрахунки з бюджетом'!B6</f>
        <v>2012</v>
      </c>
      <c r="C68" s="131">
        <f>'Розрахунки з бюджетом'!C6</f>
        <v>18197.36</v>
      </c>
      <c r="D68" s="131">
        <f>'Розрахунки з бюджетом'!D6</f>
        <v>4549.34</v>
      </c>
      <c r="E68" s="131">
        <f>'Розрахунки з бюджетом'!E6</f>
        <v>4549.34</v>
      </c>
      <c r="F68" s="131">
        <f>'Розрахунки з бюджетом'!F6</f>
        <v>4549.34</v>
      </c>
      <c r="G68" s="131">
        <f>'Розрахунки з бюджетом'!G6</f>
        <v>4549.34</v>
      </c>
    </row>
    <row r="69" spans="1:7" s="2" customFormat="1">
      <c r="A69" s="108" t="str">
        <f>'Розрахунки з бюджетом'!A7</f>
        <v>Сплата податків та зборів до місцевих бюджетів (податкові платежі)</v>
      </c>
      <c r="B69" s="109" t="str">
        <f>'Розрахунки з бюджетом'!B7</f>
        <v>2020</v>
      </c>
      <c r="C69" s="136">
        <f>'Розрахунки з бюджетом'!C7</f>
        <v>19026.48</v>
      </c>
      <c r="D69" s="136">
        <f>'Розрахунки з бюджетом'!D7</f>
        <v>4756.62</v>
      </c>
      <c r="E69" s="136">
        <f>'Розрахунки з бюджетом'!E7</f>
        <v>4756.62</v>
      </c>
      <c r="F69" s="136">
        <f>'Розрахунки з бюджетом'!F7</f>
        <v>4756.62</v>
      </c>
      <c r="G69" s="136">
        <f>'Розрахунки з бюджетом'!G7</f>
        <v>4756.62</v>
      </c>
    </row>
    <row r="70" spans="1:7">
      <c r="A70" s="70" t="str">
        <f>'Розрахунки з бюджетом'!A8</f>
        <v>податок на доходи фізичних осіб</v>
      </c>
      <c r="B70" s="94">
        <f>'Розрахунки з бюджетом'!B8</f>
        <v>2021</v>
      </c>
      <c r="C70" s="131">
        <f>'Розрахунки з бюджетом'!C8</f>
        <v>14888.72</v>
      </c>
      <c r="D70" s="131">
        <f>'Розрахунки з бюджетом'!D8</f>
        <v>3722.18</v>
      </c>
      <c r="E70" s="131">
        <f>'Розрахунки з бюджетом'!E8</f>
        <v>3722.18</v>
      </c>
      <c r="F70" s="131">
        <f>'Розрахунки з бюджетом'!F8</f>
        <v>3722.18</v>
      </c>
      <c r="G70" s="131">
        <f>'Розрахунки з бюджетом'!G8</f>
        <v>3722.18</v>
      </c>
    </row>
    <row r="71" spans="1:7">
      <c r="A71" s="70" t="str">
        <f>'Розрахунки з бюджетом'!A9</f>
        <v>військовий збір з зарплати</v>
      </c>
      <c r="B71" s="94">
        <f>'Розрахунки з бюджетом'!B9</f>
        <v>2022</v>
      </c>
      <c r="C71" s="131">
        <f>'Розрахунки з бюджетом'!C9</f>
        <v>4135.76</v>
      </c>
      <c r="D71" s="131">
        <f>'Розрахунки з бюджетом'!D9</f>
        <v>1033.94</v>
      </c>
      <c r="E71" s="131">
        <f>'Розрахунки з бюджетом'!E9</f>
        <v>1033.94</v>
      </c>
      <c r="F71" s="131">
        <f>'Розрахунки з бюджетом'!F9</f>
        <v>1033.94</v>
      </c>
      <c r="G71" s="131">
        <f>'Розрахунки з бюджетом'!G9</f>
        <v>1033.94</v>
      </c>
    </row>
    <row r="72" spans="1:7">
      <c r="A72" s="70" t="str">
        <f>'Розрахунки з бюджетом'!A10</f>
        <v>земельний податок</v>
      </c>
      <c r="B72" s="94">
        <f>'Розрахунки з бюджетом'!B10</f>
        <v>2023</v>
      </c>
      <c r="C72" s="131">
        <f>'Розрахунки з бюджетом'!C10</f>
        <v>2</v>
      </c>
      <c r="D72" s="131">
        <f>'Розрахунки з бюджетом'!D10</f>
        <v>0.5</v>
      </c>
      <c r="E72" s="131">
        <f>'Розрахунки з бюджетом'!E10</f>
        <v>0.5</v>
      </c>
      <c r="F72" s="131">
        <f>'Розрахунки з бюджетом'!F10</f>
        <v>0.5</v>
      </c>
      <c r="G72" s="131">
        <f>'Розрахунки з бюджетом'!G10</f>
        <v>0.5</v>
      </c>
    </row>
    <row r="73" spans="1:7" s="2" customFormat="1">
      <c r="A73" s="110" t="str">
        <f>'Розрахунки з бюджетом'!A11</f>
        <v>Інші податки, збори та платежі на користь держави</v>
      </c>
      <c r="B73" s="109" t="str">
        <f>'Розрахунки з бюджетом'!B11</f>
        <v>2030</v>
      </c>
      <c r="C73" s="136">
        <f>'Розрахунки з бюджетом'!C11</f>
        <v>0</v>
      </c>
      <c r="D73" s="136">
        <f>'Розрахунки з бюджетом'!D11</f>
        <v>0</v>
      </c>
      <c r="E73" s="136">
        <f>'Розрахунки з бюджетом'!E11</f>
        <v>0</v>
      </c>
      <c r="F73" s="136">
        <f>'Розрахунки з бюджетом'!F11</f>
        <v>0</v>
      </c>
      <c r="G73" s="136">
        <f>'Розрахунки з бюджетом'!G11</f>
        <v>0</v>
      </c>
    </row>
    <row r="74" spans="1:7">
      <c r="A74" s="75" t="str">
        <f>'Розрахунки з бюджетом'!A12</f>
        <v>Податкова заборгованість</v>
      </c>
      <c r="B74" s="95" t="str">
        <f>'Розрахунки з бюджетом'!B12</f>
        <v>2040</v>
      </c>
      <c r="C74" s="137">
        <f>'Розрахунки з бюджетом'!C12</f>
        <v>0</v>
      </c>
      <c r="D74" s="137">
        <f>'Розрахунки з бюджетом'!D12</f>
        <v>0</v>
      </c>
      <c r="E74" s="137">
        <f>'Розрахунки з бюджетом'!E12</f>
        <v>0</v>
      </c>
      <c r="F74" s="137">
        <f>'Розрахунки з бюджетом'!F12</f>
        <v>0</v>
      </c>
      <c r="G74" s="137">
        <f>'Розрахунки з бюджетом'!G12</f>
        <v>0</v>
      </c>
    </row>
    <row r="75" spans="1:7">
      <c r="A75" s="237" t="s">
        <v>112</v>
      </c>
      <c r="B75" s="238"/>
      <c r="C75" s="238"/>
      <c r="D75" s="238"/>
      <c r="E75" s="238"/>
      <c r="F75" s="238"/>
      <c r="G75" s="239"/>
    </row>
    <row r="76" spans="1:7">
      <c r="A76" s="111" t="str">
        <f>'Інвестиційна діяльність'!A5</f>
        <v>Капітальні інвестиції, у т.ч.:</v>
      </c>
      <c r="B76" s="112">
        <f>'Інвестиційна діяльність'!B5</f>
        <v>3030</v>
      </c>
      <c r="C76" s="129">
        <f>'Інвестиційна діяльність'!C5</f>
        <v>4750</v>
      </c>
      <c r="D76" s="129">
        <f>'Інвестиційна діяльність'!D5</f>
        <v>850</v>
      </c>
      <c r="E76" s="129">
        <f>'Інвестиційна діяльність'!E5</f>
        <v>1400</v>
      </c>
      <c r="F76" s="129">
        <f>'Інвестиційна діяльність'!F5</f>
        <v>1500</v>
      </c>
      <c r="G76" s="129">
        <f>'Інвестиційна діяльність'!G5</f>
        <v>1000</v>
      </c>
    </row>
    <row r="77" spans="1:7">
      <c r="A77" s="77" t="str">
        <f>'Інвестиційна діяльність'!A6</f>
        <v xml:space="preserve">Капітальне будівництво, у тому числі </v>
      </c>
      <c r="B77" s="84">
        <f>'Інвестиційна діяльність'!B6</f>
        <v>3040</v>
      </c>
      <c r="C77" s="130">
        <f>'Інвестиційна діяльність'!C6</f>
        <v>0</v>
      </c>
      <c r="D77" s="130">
        <f>'Інвестиційна діяльність'!D6</f>
        <v>0</v>
      </c>
      <c r="E77" s="130">
        <f>'Інвестиційна діяльність'!E6</f>
        <v>0</v>
      </c>
      <c r="F77" s="130">
        <f>'Інвестиційна діяльність'!F6</f>
        <v>0</v>
      </c>
      <c r="G77" s="130">
        <f>'Інвестиційна діяльність'!G6</f>
        <v>0</v>
      </c>
    </row>
    <row r="78" spans="1:7">
      <c r="A78" s="78" t="str">
        <f>'Інвестиційна діяльність'!A7</f>
        <v>Нове будівництво</v>
      </c>
      <c r="B78" s="96" t="str">
        <f>'Інвестиційна діяльність'!B7</f>
        <v>3041</v>
      </c>
      <c r="C78" s="131">
        <f>'Інвестиційна діяльність'!C7</f>
        <v>0</v>
      </c>
      <c r="D78" s="131">
        <f>'Інвестиційна діяльність'!D7</f>
        <v>0</v>
      </c>
      <c r="E78" s="131">
        <f>'Інвестиційна діяльність'!E7</f>
        <v>0</v>
      </c>
      <c r="F78" s="131">
        <f>'Інвестиційна діяльність'!F7</f>
        <v>0</v>
      </c>
      <c r="G78" s="131">
        <f>'Інвестиційна діяльність'!G7</f>
        <v>0</v>
      </c>
    </row>
    <row r="79" spans="1:7">
      <c r="A79" s="78" t="str">
        <f>'Інвестиційна діяльність'!A8</f>
        <v xml:space="preserve">Модернізація, модифікація (добудова, реконструкція) </v>
      </c>
      <c r="B79" s="96" t="str">
        <f>'Інвестиційна діяльність'!B8</f>
        <v>3042</v>
      </c>
      <c r="C79" s="131">
        <f>'Інвестиційна діяльність'!C8</f>
        <v>0</v>
      </c>
      <c r="D79" s="131">
        <f>'Інвестиційна діяльність'!D8</f>
        <v>0</v>
      </c>
      <c r="E79" s="131">
        <f>'Інвестиційна діяльність'!E8</f>
        <v>0</v>
      </c>
      <c r="F79" s="131">
        <f>'Інвестиційна діяльність'!F8</f>
        <v>0</v>
      </c>
      <c r="G79" s="131">
        <f>'Інвестиційна діяльність'!G8</f>
        <v>0</v>
      </c>
    </row>
    <row r="80" spans="1:7">
      <c r="A80" s="78" t="str">
        <f>'Інвестиційна діяльність'!A9</f>
        <v>Капітальний ремонт</v>
      </c>
      <c r="B80" s="96" t="str">
        <f>'Інвестиційна діяльність'!B9</f>
        <v>3043</v>
      </c>
      <c r="C80" s="131">
        <f>'Інвестиційна діяльність'!C9</f>
        <v>0</v>
      </c>
      <c r="D80" s="131">
        <f>'Інвестиційна діяльність'!D9</f>
        <v>0</v>
      </c>
      <c r="E80" s="131">
        <f>'Інвестиційна діяльність'!E9</f>
        <v>0</v>
      </c>
      <c r="F80" s="131">
        <f>'Інвестиційна діяльність'!F9</f>
        <v>0</v>
      </c>
      <c r="G80" s="131">
        <f>'Інвестиційна діяльність'!G9</f>
        <v>0</v>
      </c>
    </row>
    <row r="81" spans="1:7">
      <c r="A81" s="77" t="str">
        <f>'Інвестиційна діяльність'!A10</f>
        <v xml:space="preserve">Основні засоби,  у тому числі </v>
      </c>
      <c r="B81" s="84">
        <f>'Інвестиційна діяльність'!B10</f>
        <v>3050</v>
      </c>
      <c r="C81" s="132">
        <f>'Інвестиційна діяльність'!C10</f>
        <v>4750</v>
      </c>
      <c r="D81" s="132">
        <f>'Інвестиційна діяльність'!D10</f>
        <v>850</v>
      </c>
      <c r="E81" s="132">
        <f>'Інвестиційна діяльність'!E10</f>
        <v>1400</v>
      </c>
      <c r="F81" s="132">
        <f>'Інвестиційна діяльність'!F10</f>
        <v>1500</v>
      </c>
      <c r="G81" s="132">
        <f>'Інвестиційна діяльність'!G10</f>
        <v>1000</v>
      </c>
    </row>
    <row r="82" spans="1:7">
      <c r="A82" s="78" t="str">
        <f>'Інвестиційна діяльність'!A11</f>
        <v>Придбання (виготовлення) основних засобів</v>
      </c>
      <c r="B82" s="96" t="str">
        <f>'Інвестиційна діяльність'!B11</f>
        <v>3051</v>
      </c>
      <c r="C82" s="131">
        <f>'Інвестиційна діяльність'!C11</f>
        <v>4750</v>
      </c>
      <c r="D82" s="131">
        <f>'Інвестиційна діяльність'!D11</f>
        <v>850</v>
      </c>
      <c r="E82" s="131">
        <f>'Інвестиційна діяльність'!E11</f>
        <v>1400</v>
      </c>
      <c r="F82" s="131">
        <f>'Інвестиційна діяльність'!F11</f>
        <v>1500</v>
      </c>
      <c r="G82" s="131">
        <f>'Інвестиційна діяльність'!G11</f>
        <v>1000</v>
      </c>
    </row>
    <row r="83" spans="1:7">
      <c r="A83" s="78" t="str">
        <f>'Інвестиційна діяльність'!A12</f>
        <v>Модернізація, модифікація основних засобів</v>
      </c>
      <c r="B83" s="96" t="str">
        <f>'Інвестиційна діяльність'!B12</f>
        <v>3052</v>
      </c>
      <c r="C83" s="131">
        <f>'Інвестиційна діяльність'!C12</f>
        <v>0</v>
      </c>
      <c r="D83" s="131">
        <f>'Інвестиційна діяльність'!D12</f>
        <v>0</v>
      </c>
      <c r="E83" s="131">
        <f>'Інвестиційна діяльність'!E12</f>
        <v>0</v>
      </c>
      <c r="F83" s="131">
        <f>'Інвестиційна діяльність'!F12</f>
        <v>0</v>
      </c>
      <c r="G83" s="131">
        <f>'Інвестиційна діяльність'!G12</f>
        <v>0</v>
      </c>
    </row>
    <row r="84" spans="1:7">
      <c r="A84" s="78" t="str">
        <f>'Інвестиційна діяльність'!A13</f>
        <v>Капітальний ремонт основних засобів</v>
      </c>
      <c r="B84" s="96" t="str">
        <f>'Інвестиційна діяльність'!B13</f>
        <v>3053</v>
      </c>
      <c r="C84" s="131">
        <f>'Інвестиційна діяльність'!C13</f>
        <v>0</v>
      </c>
      <c r="D84" s="131">
        <f>'Інвестиційна діяльність'!D13</f>
        <v>0</v>
      </c>
      <c r="E84" s="131">
        <f>'Інвестиційна діяльність'!E13</f>
        <v>0</v>
      </c>
      <c r="F84" s="131">
        <f>'Інвестиційна діяльність'!F13</f>
        <v>0</v>
      </c>
      <c r="G84" s="131">
        <f>'Інвестиційна діяльність'!G13</f>
        <v>0</v>
      </c>
    </row>
    <row r="85" spans="1:7">
      <c r="A85" s="77" t="str">
        <f>'Інвестиційна діяльність'!A14</f>
        <v>Придбання (виготовлення) інших необоротних матеріальних активів</v>
      </c>
      <c r="B85" s="84">
        <f>'Інвестиційна діяльність'!B14</f>
        <v>3060</v>
      </c>
      <c r="C85" s="132">
        <f>'Інвестиційна діяльність'!C14</f>
        <v>0</v>
      </c>
      <c r="D85" s="132">
        <f>'Інвестиційна діяльність'!D14</f>
        <v>0</v>
      </c>
      <c r="E85" s="132">
        <f>'Інвестиційна діяльність'!E14</f>
        <v>0</v>
      </c>
      <c r="F85" s="132">
        <f>'Інвестиційна діяльність'!F14</f>
        <v>0</v>
      </c>
      <c r="G85" s="132">
        <f>'Інвестиційна діяльність'!G14</f>
        <v>0</v>
      </c>
    </row>
    <row r="86" spans="1:7">
      <c r="A86" s="77" t="str">
        <f>'Інвестиційна діяльність'!A15</f>
        <v>ННМА, всього</v>
      </c>
      <c r="B86" s="84">
        <f>'Інвестиційна діяльність'!B15</f>
        <v>3070</v>
      </c>
      <c r="C86" s="132">
        <f>'Інвестиційна діяльність'!C15</f>
        <v>0</v>
      </c>
      <c r="D86" s="132">
        <f>'Інвестиційна діяльність'!D15</f>
        <v>0</v>
      </c>
      <c r="E86" s="132">
        <f>'Інвестиційна діяльність'!E15</f>
        <v>0</v>
      </c>
      <c r="F86" s="132">
        <f>'Інвестиційна діяльність'!F15</f>
        <v>0</v>
      </c>
      <c r="G86" s="132">
        <f>'Інвестиційна діяльність'!G15</f>
        <v>0</v>
      </c>
    </row>
    <row r="87" spans="1:7">
      <c r="A87" s="77" t="str">
        <f>'Інвестиційна діяльність'!A6</f>
        <v xml:space="preserve">Капітальне будівництво, у тому числі </v>
      </c>
      <c r="B87" s="84">
        <f>'Інвестиційна діяльність'!B6</f>
        <v>3040</v>
      </c>
      <c r="C87" s="141">
        <f>'Інвестиційна діяльність'!C6</f>
        <v>0</v>
      </c>
      <c r="D87" s="141">
        <f>'Інвестиційна діяльність'!D6</f>
        <v>0</v>
      </c>
      <c r="E87" s="141">
        <f>'Інвестиційна діяльність'!E6</f>
        <v>0</v>
      </c>
      <c r="F87" s="141">
        <f>'Інвестиційна діяльність'!F6</f>
        <v>0</v>
      </c>
      <c r="G87" s="141">
        <f>'Інвестиційна діяльність'!G6</f>
        <v>0</v>
      </c>
    </row>
    <row r="88" spans="1:7">
      <c r="A88" s="78" t="str">
        <f>'Інвестиційна діяльність'!A7</f>
        <v>Нове будівництво</v>
      </c>
      <c r="B88" s="96" t="str">
        <f>'Інвестиційна діяльність'!B7</f>
        <v>3041</v>
      </c>
      <c r="C88" s="131">
        <f>'Інвестиційна діяльність'!C7</f>
        <v>0</v>
      </c>
      <c r="D88" s="131">
        <f>'Інвестиційна діяльність'!D7</f>
        <v>0</v>
      </c>
      <c r="E88" s="131">
        <f>'Інвестиційна діяльність'!E7</f>
        <v>0</v>
      </c>
      <c r="F88" s="131">
        <f>'Інвестиційна діяльність'!F7</f>
        <v>0</v>
      </c>
      <c r="G88" s="131">
        <f>'Інвестиційна діяльність'!G7</f>
        <v>0</v>
      </c>
    </row>
    <row r="89" spans="1:7">
      <c r="A89" s="78" t="str">
        <f>'Інвестиційна діяльність'!A8</f>
        <v xml:space="preserve">Модернізація, модифікація (добудова, реконструкція) </v>
      </c>
      <c r="B89" s="96" t="str">
        <f>'Інвестиційна діяльність'!B8</f>
        <v>3042</v>
      </c>
      <c r="C89" s="131">
        <f>'Інвестиційна діяльність'!C8</f>
        <v>0</v>
      </c>
      <c r="D89" s="131">
        <f>'Інвестиційна діяльність'!D8</f>
        <v>0</v>
      </c>
      <c r="E89" s="131">
        <f>'Інвестиційна діяльність'!E8</f>
        <v>0</v>
      </c>
      <c r="F89" s="131">
        <f>'Інвестиційна діяльність'!F8</f>
        <v>0</v>
      </c>
      <c r="G89" s="131">
        <f>'Інвестиційна діяльність'!G8</f>
        <v>0</v>
      </c>
    </row>
    <row r="90" spans="1:7">
      <c r="A90" s="78" t="str">
        <f>'Інвестиційна діяльність'!A9</f>
        <v>Капітальний ремонт</v>
      </c>
      <c r="B90" s="96" t="str">
        <f>'Інвестиційна діяльність'!B9</f>
        <v>3043</v>
      </c>
      <c r="C90" s="131">
        <f>'Інвестиційна діяльність'!C9</f>
        <v>0</v>
      </c>
      <c r="D90" s="131">
        <f>'Інвестиційна діяльність'!D9</f>
        <v>0</v>
      </c>
      <c r="E90" s="131">
        <f>'Інвестиційна діяльність'!E9</f>
        <v>0</v>
      </c>
      <c r="F90" s="131">
        <f>'Інвестиційна діяльність'!F9</f>
        <v>0</v>
      </c>
      <c r="G90" s="131">
        <f>'Інвестиційна діяльність'!G9</f>
        <v>0</v>
      </c>
    </row>
    <row r="91" spans="1:7">
      <c r="A91" s="77" t="str">
        <f>'Інвестиційна діяльність'!A10</f>
        <v xml:space="preserve">Основні засоби,  у тому числі </v>
      </c>
      <c r="B91" s="84">
        <f>'Інвестиційна діяльність'!B10</f>
        <v>3050</v>
      </c>
      <c r="C91" s="132">
        <f>'Інвестиційна діяльність'!C10</f>
        <v>4750</v>
      </c>
      <c r="D91" s="132">
        <f>'Інвестиційна діяльність'!D10</f>
        <v>850</v>
      </c>
      <c r="E91" s="132">
        <f>'Інвестиційна діяльність'!E10</f>
        <v>1400</v>
      </c>
      <c r="F91" s="132">
        <f>'Інвестиційна діяльність'!F10</f>
        <v>1500</v>
      </c>
      <c r="G91" s="132">
        <f>'Інвестиційна діяльність'!G10</f>
        <v>1000</v>
      </c>
    </row>
    <row r="92" spans="1:7">
      <c r="A92" s="78" t="str">
        <f>'Інвестиційна діяльність'!A11</f>
        <v>Придбання (виготовлення) основних засобів</v>
      </c>
      <c r="B92" s="96" t="str">
        <f>'Інвестиційна діяльність'!B11</f>
        <v>3051</v>
      </c>
      <c r="C92" s="131">
        <f>'Інвестиційна діяльність'!C11</f>
        <v>4750</v>
      </c>
      <c r="D92" s="131">
        <f>'Інвестиційна діяльність'!D11</f>
        <v>850</v>
      </c>
      <c r="E92" s="131">
        <f>'Інвестиційна діяльність'!E11</f>
        <v>1400</v>
      </c>
      <c r="F92" s="131">
        <f>'Інвестиційна діяльність'!F11</f>
        <v>1500</v>
      </c>
      <c r="G92" s="131">
        <f>'Інвестиційна діяльність'!G11</f>
        <v>1000</v>
      </c>
    </row>
    <row r="93" spans="1:7">
      <c r="A93" s="78" t="str">
        <f>'Інвестиційна діяльність'!A12</f>
        <v>Модернізація, модифікація основних засобів</v>
      </c>
      <c r="B93" s="96" t="str">
        <f>'Інвестиційна діяльність'!B12</f>
        <v>3052</v>
      </c>
      <c r="C93" s="131">
        <f>'Інвестиційна діяльність'!C12</f>
        <v>0</v>
      </c>
      <c r="D93" s="131">
        <f>'Інвестиційна діяльність'!D12</f>
        <v>0</v>
      </c>
      <c r="E93" s="131">
        <f>'Інвестиційна діяльність'!E12</f>
        <v>0</v>
      </c>
      <c r="F93" s="131">
        <f>'Інвестиційна діяльність'!F12</f>
        <v>0</v>
      </c>
      <c r="G93" s="131">
        <f>'Інвестиційна діяльність'!G12</f>
        <v>0</v>
      </c>
    </row>
    <row r="94" spans="1:7">
      <c r="A94" s="78" t="str">
        <f>'Інвестиційна діяльність'!A13</f>
        <v>Капітальний ремонт основних засобів</v>
      </c>
      <c r="B94" s="96" t="str">
        <f>'Інвестиційна діяльність'!B13</f>
        <v>3053</v>
      </c>
      <c r="C94" s="131">
        <f>'Інвестиційна діяльність'!C13</f>
        <v>0</v>
      </c>
      <c r="D94" s="131">
        <f>'Інвестиційна діяльність'!D13</f>
        <v>0</v>
      </c>
      <c r="E94" s="131">
        <f>'Інвестиційна діяльність'!E13</f>
        <v>0</v>
      </c>
      <c r="F94" s="131">
        <f>'Інвестиційна діяльність'!F13</f>
        <v>0</v>
      </c>
      <c r="G94" s="131">
        <f>'Інвестиційна діяльність'!G13</f>
        <v>0</v>
      </c>
    </row>
    <row r="95" spans="1:7">
      <c r="A95" s="77" t="str">
        <f>'Інвестиційна діяльність'!A14</f>
        <v>Придбання (виготовлення) інших необоротних матеріальних активів</v>
      </c>
      <c r="B95" s="79">
        <f>'Інвестиційна діяльність'!B14</f>
        <v>3060</v>
      </c>
      <c r="C95" s="141">
        <f>'Інвестиційна діяльність'!C14</f>
        <v>0</v>
      </c>
      <c r="D95" s="141">
        <f>'Інвестиційна діяльність'!D14</f>
        <v>0</v>
      </c>
      <c r="E95" s="141">
        <f>'Інвестиційна діяльність'!E14</f>
        <v>0</v>
      </c>
      <c r="F95" s="141">
        <f>'Інвестиційна діяльність'!F14</f>
        <v>0</v>
      </c>
      <c r="G95" s="141">
        <f>'Інвестиційна діяльність'!G14</f>
        <v>0</v>
      </c>
    </row>
    <row r="96" spans="1:7">
      <c r="A96" s="77" t="str">
        <f>'Інвестиційна діяльність'!A15</f>
        <v>ННМА, всього</v>
      </c>
      <c r="B96" s="79">
        <f>'Інвестиційна діяльність'!B15</f>
        <v>3070</v>
      </c>
      <c r="C96" s="132">
        <f>'Інвестиційна діяльність'!C15</f>
        <v>0</v>
      </c>
      <c r="D96" s="132">
        <f>'Інвестиційна діяльність'!D15</f>
        <v>0</v>
      </c>
      <c r="E96" s="132">
        <f>'Інвестиційна діяльність'!E15</f>
        <v>0</v>
      </c>
      <c r="F96" s="132">
        <f>'Інвестиційна діяльність'!F15</f>
        <v>0</v>
      </c>
      <c r="G96" s="132">
        <f>'Інвестиційна діяльність'!G15</f>
        <v>0</v>
      </c>
    </row>
    <row r="97" spans="1:7">
      <c r="A97" s="237" t="s">
        <v>66</v>
      </c>
      <c r="B97" s="238"/>
      <c r="C97" s="238"/>
      <c r="D97" s="238"/>
      <c r="E97" s="238"/>
      <c r="F97" s="238"/>
      <c r="G97" s="239"/>
    </row>
    <row r="98" spans="1:7">
      <c r="A98" s="97" t="str">
        <f>'Фінансова діяльність'!A4</f>
        <v>Доходи від фінансової діяльності за зобов’язаннями, у т. ч.:</v>
      </c>
      <c r="B98" s="98" t="str">
        <f>'Фінансова діяльність'!B4</f>
        <v>4010</v>
      </c>
      <c r="C98" s="99">
        <f>'Фінансова діяльність'!D4</f>
        <v>0</v>
      </c>
      <c r="D98" s="99">
        <f>'Фінансова діяльність'!E4</f>
        <v>0</v>
      </c>
      <c r="E98" s="99">
        <f>'Фінансова діяльність'!F4</f>
        <v>0</v>
      </c>
      <c r="F98" s="99">
        <f>'Фінансова діяльність'!G4</f>
        <v>0</v>
      </c>
      <c r="G98" s="99">
        <f>'Фінансова діяльність'!H4</f>
        <v>0</v>
      </c>
    </row>
    <row r="99" spans="1:7" s="33" customFormat="1">
      <c r="A99" s="63" t="str">
        <f>'Фінансова діяльність'!A5</f>
        <v>кредити</v>
      </c>
      <c r="B99" s="53" t="str">
        <f>'Фінансова діяльність'!B5</f>
        <v>4011</v>
      </c>
      <c r="C99" s="42">
        <f>'Фінансова діяльність'!D5</f>
        <v>0</v>
      </c>
      <c r="D99" s="42">
        <f>'Фінансова діяльність'!E5</f>
        <v>0</v>
      </c>
      <c r="E99" s="42">
        <f>'Фінансова діяльність'!F5</f>
        <v>0</v>
      </c>
      <c r="F99" s="42">
        <f>'Фінансова діяльність'!G5</f>
        <v>0</v>
      </c>
      <c r="G99" s="42">
        <f>'Фінансова діяльність'!H5</f>
        <v>0</v>
      </c>
    </row>
    <row r="100" spans="1:7" s="33" customFormat="1">
      <c r="A100" s="63" t="str">
        <f>'Фінансова діяльність'!A6</f>
        <v>позики</v>
      </c>
      <c r="B100" s="53" t="str">
        <f>'Фінансова діяльність'!B6</f>
        <v>4012</v>
      </c>
      <c r="C100" s="42">
        <f>'Фінансова діяльність'!D6</f>
        <v>0</v>
      </c>
      <c r="D100" s="42">
        <f>'Фінансова діяльність'!E6</f>
        <v>0</v>
      </c>
      <c r="E100" s="42">
        <f>'Фінансова діяльність'!F6</f>
        <v>0</v>
      </c>
      <c r="F100" s="42">
        <f>'Фінансова діяльність'!G6</f>
        <v>0</v>
      </c>
      <c r="G100" s="42">
        <f>'Фінансова діяльність'!H6</f>
        <v>0</v>
      </c>
    </row>
    <row r="101" spans="1:7" s="33" customFormat="1">
      <c r="A101" s="63" t="str">
        <f>'Фінансова діяльність'!A7</f>
        <v>депозити</v>
      </c>
      <c r="B101" s="53" t="str">
        <f>'Фінансова діяльність'!B7</f>
        <v>4013</v>
      </c>
      <c r="C101" s="42">
        <f>'Фінансова діяльність'!D7</f>
        <v>0</v>
      </c>
      <c r="D101" s="42">
        <f>'Фінансова діяльність'!E7</f>
        <v>0</v>
      </c>
      <c r="E101" s="42">
        <f>'Фінансова діяльність'!F7</f>
        <v>0</v>
      </c>
      <c r="F101" s="42">
        <f>'Фінансова діяльність'!G7</f>
        <v>0</v>
      </c>
      <c r="G101" s="42">
        <f>'Фінансова діяльність'!H7</f>
        <v>0</v>
      </c>
    </row>
    <row r="102" spans="1:7">
      <c r="A102" s="100" t="str">
        <f>'Фінансова діяльність'!A8</f>
        <v>Інші надходження</v>
      </c>
      <c r="B102" s="101" t="str">
        <f>'Фінансова діяльність'!B8</f>
        <v>4020</v>
      </c>
      <c r="C102" s="99">
        <f>'Фінансова діяльність'!D8</f>
        <v>0</v>
      </c>
      <c r="D102" s="99">
        <f>'Фінансова діяльність'!E8</f>
        <v>0</v>
      </c>
      <c r="E102" s="99">
        <f>'Фінансова діяльність'!F8</f>
        <v>0</v>
      </c>
      <c r="F102" s="99">
        <f>'Фінансова діяльність'!G8</f>
        <v>0</v>
      </c>
      <c r="G102" s="99">
        <f>'Фінансова діяльність'!H8</f>
        <v>0</v>
      </c>
    </row>
    <row r="103" spans="1:7">
      <c r="A103" s="102" t="str">
        <f>'Фінансова діяльність'!A9</f>
        <v>Витрати від фінансової діяльності за зобов’язаннями, у т. ч.:</v>
      </c>
      <c r="B103" s="103" t="str">
        <f>'Фінансова діяльність'!B9</f>
        <v>4030</v>
      </c>
      <c r="C103" s="104">
        <f>'Фінансова діяльність'!D9</f>
        <v>0</v>
      </c>
      <c r="D103" s="104">
        <f>'Фінансова діяльність'!E9</f>
        <v>0</v>
      </c>
      <c r="E103" s="104">
        <f>'Фінансова діяльність'!F9</f>
        <v>0</v>
      </c>
      <c r="F103" s="104">
        <f>'Фінансова діяльність'!G9</f>
        <v>0</v>
      </c>
      <c r="G103" s="104">
        <f>'Фінансова діяльність'!H9</f>
        <v>0</v>
      </c>
    </row>
    <row r="104" spans="1:7" s="33" customFormat="1">
      <c r="A104" s="63" t="str">
        <f>'Фінансова діяльність'!A10</f>
        <v>кредити</v>
      </c>
      <c r="B104" s="53" t="str">
        <f>'Фінансова діяльність'!B10</f>
        <v>4031</v>
      </c>
      <c r="C104" s="42">
        <f>'Фінансова діяльність'!D10</f>
        <v>0</v>
      </c>
      <c r="D104" s="42">
        <f>'Фінансова діяльність'!E10</f>
        <v>0</v>
      </c>
      <c r="E104" s="42">
        <f>'Фінансова діяльність'!F10</f>
        <v>0</v>
      </c>
      <c r="F104" s="42">
        <f>'Фінансова діяльність'!G10</f>
        <v>0</v>
      </c>
      <c r="G104" s="42">
        <f>'Фінансова діяльність'!H10</f>
        <v>0</v>
      </c>
    </row>
    <row r="105" spans="1:7" s="33" customFormat="1">
      <c r="A105" s="63" t="str">
        <f>'Фінансова діяльність'!A11</f>
        <v>позики</v>
      </c>
      <c r="B105" s="53" t="str">
        <f>'Фінансова діяльність'!B11</f>
        <v>4032</v>
      </c>
      <c r="C105" s="42">
        <f>'Фінансова діяльність'!D11</f>
        <v>0</v>
      </c>
      <c r="D105" s="42">
        <f>'Фінансова діяльність'!E11</f>
        <v>0</v>
      </c>
      <c r="E105" s="42">
        <f>'Фінансова діяльність'!F11</f>
        <v>0</v>
      </c>
      <c r="F105" s="42">
        <f>'Фінансова діяльність'!G11</f>
        <v>0</v>
      </c>
      <c r="G105" s="42">
        <f>'Фінансова діяльність'!H11</f>
        <v>0</v>
      </c>
    </row>
    <row r="106" spans="1:7" s="33" customFormat="1">
      <c r="A106" s="63" t="str">
        <f>'Фінансова діяльність'!A12</f>
        <v>депозити</v>
      </c>
      <c r="B106" s="53" t="str">
        <f>'Фінансова діяльність'!B12</f>
        <v>4033</v>
      </c>
      <c r="C106" s="42">
        <f>'Фінансова діяльність'!D12</f>
        <v>0</v>
      </c>
      <c r="D106" s="42">
        <f>'Фінансова діяльність'!E12</f>
        <v>0</v>
      </c>
      <c r="E106" s="42">
        <f>'Фінансова діяльність'!F12</f>
        <v>0</v>
      </c>
      <c r="F106" s="42">
        <f>'Фінансова діяльність'!G12</f>
        <v>0</v>
      </c>
      <c r="G106" s="42">
        <f>'Фінансова діяльність'!H12</f>
        <v>0</v>
      </c>
    </row>
    <row r="107" spans="1:7">
      <c r="A107" s="105" t="str">
        <f>'Фінансова діяльність'!A13</f>
        <v>Інші витрати</v>
      </c>
      <c r="B107" s="106" t="str">
        <f>'Фінансова діяльність'!B13</f>
        <v>4040</v>
      </c>
      <c r="C107" s="104">
        <f>'Фінансова діяльність'!D13</f>
        <v>0</v>
      </c>
      <c r="D107" s="104">
        <f>'Фінансова діяльність'!E13</f>
        <v>0</v>
      </c>
      <c r="E107" s="104">
        <f>'Фінансова діяльність'!F13</f>
        <v>0</v>
      </c>
      <c r="F107" s="104">
        <f>'Фінансова діяльність'!G13</f>
        <v>0</v>
      </c>
      <c r="G107" s="104">
        <f>'Фінансова діяльність'!H13</f>
        <v>0</v>
      </c>
    </row>
    <row r="108" spans="1:7">
      <c r="A108" s="237" t="s">
        <v>114</v>
      </c>
      <c r="B108" s="238"/>
      <c r="C108" s="238"/>
      <c r="D108" s="238"/>
      <c r="E108" s="238"/>
      <c r="F108" s="238"/>
      <c r="G108" s="239"/>
    </row>
    <row r="109" spans="1:7">
      <c r="A109" s="40" t="str">
        <f>'Персонал і оплата'!A4</f>
        <v>Штатна чисельність працівників  у т.ч.:</v>
      </c>
      <c r="B109" s="133">
        <f>'Персонал і оплата'!B4</f>
        <v>5010</v>
      </c>
      <c r="C109" s="46">
        <f>'Персонал і оплата'!C4</f>
        <v>592.75</v>
      </c>
      <c r="D109" s="46">
        <f>'Персонал і оплата'!D4</f>
        <v>592.75</v>
      </c>
      <c r="E109" s="46">
        <f>'Персонал і оплата'!E4</f>
        <v>592.75</v>
      </c>
      <c r="F109" s="46">
        <f>'Персонал і оплата'!F4</f>
        <v>592.75</v>
      </c>
      <c r="G109" s="46">
        <f>'Персонал і оплата'!G4</f>
        <v>592.75</v>
      </c>
    </row>
    <row r="110" spans="1:7">
      <c r="A110" s="12" t="str">
        <f>'Персонал і оплата'!A5</f>
        <v>Керівник</v>
      </c>
      <c r="B110" s="48">
        <f>'Персонал і оплата'!B5</f>
        <v>5011</v>
      </c>
      <c r="C110" s="45">
        <f>'Персонал і оплата'!C5</f>
        <v>4</v>
      </c>
      <c r="D110" s="45">
        <f>'Персонал і оплата'!D5</f>
        <v>4</v>
      </c>
      <c r="E110" s="45">
        <f>'Персонал і оплата'!E5</f>
        <v>4</v>
      </c>
      <c r="F110" s="45">
        <f>'Персонал і оплата'!F5</f>
        <v>4</v>
      </c>
      <c r="G110" s="45">
        <f>'Персонал і оплата'!G5</f>
        <v>4</v>
      </c>
    </row>
    <row r="111" spans="1:7">
      <c r="A111" s="14" t="str">
        <f>'Персонал і оплата'!A6</f>
        <v>Керівники структурних підрозділів</v>
      </c>
      <c r="B111" s="48">
        <f>'Персонал і оплата'!B6</f>
        <v>5012</v>
      </c>
      <c r="C111" s="45">
        <f>'Персонал і оплата'!C6</f>
        <v>51</v>
      </c>
      <c r="D111" s="45">
        <f>'Персонал і оплата'!D6</f>
        <v>51</v>
      </c>
      <c r="E111" s="45">
        <f>'Персонал і оплата'!E6</f>
        <v>51</v>
      </c>
      <c r="F111" s="45">
        <f>'Персонал і оплата'!F6</f>
        <v>51</v>
      </c>
      <c r="G111" s="45">
        <f>'Персонал і оплата'!G6</f>
        <v>51</v>
      </c>
    </row>
    <row r="112" spans="1:7">
      <c r="A112" s="12" t="str">
        <f>'Персонал і оплата'!A7</f>
        <v>Лікарі</v>
      </c>
      <c r="B112" s="48">
        <f>'Персонал і оплата'!B7</f>
        <v>5013</v>
      </c>
      <c r="C112" s="45">
        <f>'Персонал і оплата'!C7</f>
        <v>122.25</v>
      </c>
      <c r="D112" s="45">
        <f>'Персонал і оплата'!D7</f>
        <v>122.25</v>
      </c>
      <c r="E112" s="45">
        <f>'Персонал і оплата'!E7</f>
        <v>122.25</v>
      </c>
      <c r="F112" s="45">
        <f>'Персонал і оплата'!F7</f>
        <v>122.25</v>
      </c>
      <c r="G112" s="45">
        <f>'Персонал і оплата'!G7</f>
        <v>122.25</v>
      </c>
    </row>
    <row r="113" spans="1:7">
      <c r="A113" s="12" t="str">
        <f>'Персонал і оплата'!A8</f>
        <v>Середній медичний персонал</v>
      </c>
      <c r="B113" s="48">
        <f>'Персонал і оплата'!B8</f>
        <v>5014</v>
      </c>
      <c r="C113" s="45">
        <f>'Персонал і оплата'!C8</f>
        <v>235.5</v>
      </c>
      <c r="D113" s="45">
        <f>'Персонал і оплата'!D8</f>
        <v>235.5</v>
      </c>
      <c r="E113" s="45">
        <f>'Персонал і оплата'!E8</f>
        <v>235.5</v>
      </c>
      <c r="F113" s="45">
        <f>'Персонал і оплата'!F8</f>
        <v>235.5</v>
      </c>
      <c r="G113" s="45">
        <f>'Персонал і оплата'!G8</f>
        <v>235.5</v>
      </c>
    </row>
    <row r="114" spans="1:7">
      <c r="A114" s="12" t="str">
        <f>'Персонал і оплата'!A9</f>
        <v>Молодший медичний персонал</v>
      </c>
      <c r="B114" s="48">
        <f>'Персонал і оплата'!B9</f>
        <v>5015</v>
      </c>
      <c r="C114" s="45">
        <f>'Персонал і оплата'!C9</f>
        <v>100.5</v>
      </c>
      <c r="D114" s="45">
        <f>'Персонал і оплата'!D9</f>
        <v>100.5</v>
      </c>
      <c r="E114" s="45">
        <f>'Персонал і оплата'!E9</f>
        <v>100.5</v>
      </c>
      <c r="F114" s="45">
        <f>'Персонал і оплата'!F9</f>
        <v>100.5</v>
      </c>
      <c r="G114" s="45">
        <f>'Персонал і оплата'!G9</f>
        <v>100.5</v>
      </c>
    </row>
    <row r="115" spans="1:7">
      <c r="A115" s="12" t="str">
        <f>'Персонал і оплата'!A10</f>
        <v>Інший персонал</v>
      </c>
      <c r="B115" s="48">
        <f>'Персонал і оплата'!B10</f>
        <v>5016</v>
      </c>
      <c r="C115" s="45">
        <f>'Персонал і оплата'!C10</f>
        <v>79.5</v>
      </c>
      <c r="D115" s="45">
        <f>'Персонал і оплата'!D10</f>
        <v>79.5</v>
      </c>
      <c r="E115" s="45">
        <f>'Персонал і оплата'!E10</f>
        <v>79.5</v>
      </c>
      <c r="F115" s="45">
        <f>'Персонал і оплата'!F10</f>
        <v>79.5</v>
      </c>
      <c r="G115" s="45">
        <f>'Персонал і оплата'!G10</f>
        <v>79.5</v>
      </c>
    </row>
    <row r="116" spans="1:7">
      <c r="A116" s="40" t="str">
        <f>'Персонал і оплата'!A11</f>
        <v>Фактично зайняті штатні одиниці  у т.ч.:</v>
      </c>
      <c r="B116" s="133">
        <f>'Персонал і оплата'!B11</f>
        <v>5020</v>
      </c>
      <c r="C116" s="46">
        <f>'Персонал і оплата'!C11</f>
        <v>515.75</v>
      </c>
      <c r="D116" s="46">
        <f>'Персонал і оплата'!D11</f>
        <v>515.75</v>
      </c>
      <c r="E116" s="46">
        <f>'Персонал і оплата'!E11</f>
        <v>515.75</v>
      </c>
      <c r="F116" s="46">
        <f>'Персонал і оплата'!F11</f>
        <v>515.75</v>
      </c>
      <c r="G116" s="46">
        <f>'Персонал і оплата'!G11</f>
        <v>515.75</v>
      </c>
    </row>
    <row r="117" spans="1:7">
      <c r="A117" s="12" t="str">
        <f>'Персонал і оплата'!A12</f>
        <v>Керівник</v>
      </c>
      <c r="B117" s="135">
        <f>'Персонал і оплата'!B12</f>
        <v>5021</v>
      </c>
      <c r="C117" s="45">
        <f>'Персонал і оплата'!C12</f>
        <v>4</v>
      </c>
      <c r="D117" s="45">
        <f>'Персонал і оплата'!D12</f>
        <v>4</v>
      </c>
      <c r="E117" s="45">
        <f>'Персонал і оплата'!E12</f>
        <v>4</v>
      </c>
      <c r="F117" s="45">
        <f>'Персонал і оплата'!F12</f>
        <v>4</v>
      </c>
      <c r="G117" s="45">
        <f>'Персонал і оплата'!G12</f>
        <v>4</v>
      </c>
    </row>
    <row r="118" spans="1:7">
      <c r="A118" s="14" t="str">
        <f>'Персонал і оплата'!A13</f>
        <v>Керівники структурних підрозділів</v>
      </c>
      <c r="B118" s="48">
        <f>'Персонал і оплата'!B13</f>
        <v>5022</v>
      </c>
      <c r="C118" s="45">
        <f>'Персонал і оплата'!C13</f>
        <v>46</v>
      </c>
      <c r="D118" s="45">
        <f>'Персонал і оплата'!D13</f>
        <v>46</v>
      </c>
      <c r="E118" s="45">
        <f>'Персонал і оплата'!E13</f>
        <v>46</v>
      </c>
      <c r="F118" s="45">
        <f>'Персонал і оплата'!F13</f>
        <v>46</v>
      </c>
      <c r="G118" s="45">
        <f>'Персонал і оплата'!G13</f>
        <v>46</v>
      </c>
    </row>
    <row r="119" spans="1:7">
      <c r="A119" s="12" t="str">
        <f>'Персонал і оплата'!A14</f>
        <v>Лікарі</v>
      </c>
      <c r="B119" s="135">
        <f>'Персонал і оплата'!B14</f>
        <v>5023</v>
      </c>
      <c r="C119" s="44">
        <f>'Персонал і оплата'!C14</f>
        <v>102.5</v>
      </c>
      <c r="D119" s="45">
        <f>'Персонал і оплата'!D14</f>
        <v>102.5</v>
      </c>
      <c r="E119" s="45">
        <f>'Персонал і оплата'!E14</f>
        <v>102.5</v>
      </c>
      <c r="F119" s="45">
        <f>'Персонал і оплата'!F14</f>
        <v>102.5</v>
      </c>
      <c r="G119" s="45">
        <f>'Персонал і оплата'!G14</f>
        <v>102.5</v>
      </c>
    </row>
    <row r="120" spans="1:7">
      <c r="A120" s="12" t="str">
        <f>'Персонал і оплата'!A15</f>
        <v>Середній медичний персонал</v>
      </c>
      <c r="B120" s="135">
        <f>'Персонал і оплата'!B15</f>
        <v>5024</v>
      </c>
      <c r="C120" s="45">
        <f>'Персонал і оплата'!C15</f>
        <v>206.75</v>
      </c>
      <c r="D120" s="45">
        <f>'Персонал і оплата'!D15</f>
        <v>206.75</v>
      </c>
      <c r="E120" s="44">
        <f>'Персонал і оплата'!E15</f>
        <v>206.75</v>
      </c>
      <c r="F120" s="44">
        <f>'Персонал і оплата'!F15</f>
        <v>206.75</v>
      </c>
      <c r="G120" s="44">
        <f>'Персонал і оплата'!G15</f>
        <v>206.75</v>
      </c>
    </row>
    <row r="121" spans="1:7">
      <c r="A121" s="12" t="str">
        <f>'Персонал і оплата'!A16</f>
        <v>Молодший медичний персонал</v>
      </c>
      <c r="B121" s="135">
        <f>'Персонал і оплата'!B16</f>
        <v>5025</v>
      </c>
      <c r="C121" s="45">
        <f>'Персонал і оплата'!C16</f>
        <v>91.25</v>
      </c>
      <c r="D121" s="45">
        <f>'Персонал і оплата'!D16</f>
        <v>91.25</v>
      </c>
      <c r="E121" s="45">
        <f>'Персонал і оплата'!E16</f>
        <v>91.25</v>
      </c>
      <c r="F121" s="45">
        <f>'Персонал і оплата'!F16</f>
        <v>91.25</v>
      </c>
      <c r="G121" s="45">
        <f>'Персонал і оплата'!G16</f>
        <v>91.25</v>
      </c>
    </row>
    <row r="122" spans="1:7">
      <c r="A122" s="12" t="str">
        <f>'Персонал і оплата'!A17</f>
        <v>Інший персонал</v>
      </c>
      <c r="B122" s="135">
        <f>'Персонал і оплата'!B17</f>
        <v>5026</v>
      </c>
      <c r="C122" s="45">
        <f>'Персонал і оплата'!C17</f>
        <v>65.25</v>
      </c>
      <c r="D122" s="45">
        <f>'Персонал і оплата'!D17</f>
        <v>65.25</v>
      </c>
      <c r="E122" s="45">
        <f>'Персонал і оплата'!E17</f>
        <v>65.25</v>
      </c>
      <c r="F122" s="45">
        <f>'Персонал і оплата'!F17</f>
        <v>65.25</v>
      </c>
      <c r="G122" s="45">
        <f>'Персонал і оплата'!G17</f>
        <v>65.25</v>
      </c>
    </row>
    <row r="123" spans="1:7">
      <c r="A123" s="40" t="str">
        <f>'Персонал і оплата'!A18</f>
        <v>Середньомісячна заробітна плата  у т.ч.:</v>
      </c>
      <c r="B123" s="133">
        <f>'Персонал і оплата'!B18</f>
        <v>5030</v>
      </c>
      <c r="C123" s="46">
        <f>'Персонал і оплата'!C18</f>
        <v>14.799999999999999</v>
      </c>
      <c r="D123" s="46">
        <f>'Персонал і оплата'!D18</f>
        <v>14.799999999999999</v>
      </c>
      <c r="E123" s="46">
        <f>'Персонал і оплата'!E18</f>
        <v>14.799999999999999</v>
      </c>
      <c r="F123" s="46">
        <f>'Персонал і оплата'!F18</f>
        <v>14.799999999999999</v>
      </c>
      <c r="G123" s="46">
        <f>'Персонал і оплата'!G18</f>
        <v>14.799999999999999</v>
      </c>
    </row>
    <row r="124" spans="1:7">
      <c r="A124" s="12" t="str">
        <f>'Персонал і оплата'!A19</f>
        <v>Керівники</v>
      </c>
      <c r="B124" s="135">
        <f>'Персонал і оплата'!B19</f>
        <v>5031</v>
      </c>
      <c r="C124" s="45">
        <f>'Персонал і оплата'!C19</f>
        <v>24</v>
      </c>
      <c r="D124" s="45">
        <f>'Персонал і оплата'!D19</f>
        <v>24</v>
      </c>
      <c r="E124" s="45">
        <f>'Персонал і оплата'!E19</f>
        <v>24</v>
      </c>
      <c r="F124" s="45">
        <f>'Персонал і оплата'!F19</f>
        <v>24</v>
      </c>
      <c r="G124" s="45">
        <f>'Персонал і оплата'!G19</f>
        <v>24</v>
      </c>
    </row>
    <row r="125" spans="1:7">
      <c r="A125" s="14" t="str">
        <f>'Персонал і оплата'!A20</f>
        <v>Керівники структурних підрозділів</v>
      </c>
      <c r="B125" s="135">
        <f>'Персонал і оплата'!B20</f>
        <v>5032</v>
      </c>
      <c r="C125" s="45">
        <f>'Персонал і оплата'!C20</f>
        <v>15.3</v>
      </c>
      <c r="D125" s="45">
        <f>'Персонал і оплата'!D20</f>
        <v>15.3</v>
      </c>
      <c r="E125" s="45">
        <f>'Персонал і оплата'!E20</f>
        <v>15.3</v>
      </c>
      <c r="F125" s="45">
        <f>'Персонал і оплата'!F20</f>
        <v>15.3</v>
      </c>
      <c r="G125" s="45">
        <f>'Персонал і оплата'!G20</f>
        <v>15.3</v>
      </c>
    </row>
    <row r="126" spans="1:7">
      <c r="A126" s="12" t="str">
        <f>'Персонал і оплата'!A21</f>
        <v>Лікарі</v>
      </c>
      <c r="B126" s="135">
        <f>'Персонал і оплата'!B21</f>
        <v>5033</v>
      </c>
      <c r="C126" s="45">
        <f>'Персонал і оплата'!C21</f>
        <v>20</v>
      </c>
      <c r="D126" s="45">
        <f>'Персонал і оплата'!D21</f>
        <v>20</v>
      </c>
      <c r="E126" s="45">
        <f>'Персонал і оплата'!E21</f>
        <v>20</v>
      </c>
      <c r="F126" s="45">
        <f>'Персонал і оплата'!F21</f>
        <v>20</v>
      </c>
      <c r="G126" s="45">
        <f>'Персонал і оплата'!G21</f>
        <v>20</v>
      </c>
    </row>
    <row r="127" spans="1:7">
      <c r="A127" s="12" t="str">
        <f>'Персонал і оплата'!A22</f>
        <v>Середній медичний персонал</v>
      </c>
      <c r="B127" s="135">
        <f>'Персонал і оплата'!B22</f>
        <v>5034</v>
      </c>
      <c r="C127" s="45">
        <f>'Персонал і оплата'!C22</f>
        <v>13.5</v>
      </c>
      <c r="D127" s="45">
        <f>'Персонал і оплата'!D22</f>
        <v>13.5</v>
      </c>
      <c r="E127" s="45">
        <f>'Персонал і оплата'!E22</f>
        <v>13.5</v>
      </c>
      <c r="F127" s="45">
        <f>'Персонал і оплата'!F22</f>
        <v>13.5</v>
      </c>
      <c r="G127" s="45">
        <f>'Персонал і оплата'!G22</f>
        <v>13.5</v>
      </c>
    </row>
    <row r="128" spans="1:7">
      <c r="A128" s="12" t="str">
        <f>'Персонал і оплата'!A23</f>
        <v>Молодший медичний персонал</v>
      </c>
      <c r="B128" s="135">
        <f>'Персонал і оплата'!B23</f>
        <v>5035</v>
      </c>
      <c r="C128" s="45">
        <f>'Персонал і оплата'!C23</f>
        <v>8</v>
      </c>
      <c r="D128" s="45">
        <f>'Персонал і оплата'!D23</f>
        <v>8</v>
      </c>
      <c r="E128" s="45">
        <f>'Персонал і оплата'!E23</f>
        <v>8</v>
      </c>
      <c r="F128" s="45">
        <f>'Персонал і оплата'!F23</f>
        <v>8</v>
      </c>
      <c r="G128" s="45">
        <f>'Персонал і оплата'!G23</f>
        <v>8</v>
      </c>
    </row>
    <row r="129" spans="1:7">
      <c r="A129" s="21" t="str">
        <f>'Персонал і оплата'!A24</f>
        <v>Інший персонал</v>
      </c>
      <c r="B129" s="22">
        <f>'Персонал і оплата'!B24</f>
        <v>5036</v>
      </c>
      <c r="C129" s="45">
        <f>'Персонал і оплата'!C24</f>
        <v>8</v>
      </c>
      <c r="D129" s="45">
        <f>'Персонал і оплата'!D24</f>
        <v>8</v>
      </c>
      <c r="E129" s="45">
        <f>'Персонал і оплата'!E24</f>
        <v>8</v>
      </c>
      <c r="F129" s="45">
        <f>'Персонал і оплата'!F24</f>
        <v>8</v>
      </c>
      <c r="G129" s="45">
        <f>'Персонал і оплата'!G24</f>
        <v>8</v>
      </c>
    </row>
    <row r="130" spans="1:7">
      <c r="A130" s="40" t="str">
        <f>'Персонал і оплата'!A25</f>
        <v>Середньомісячні витрати на оплату праці одного працівника, у т.ч.:</v>
      </c>
      <c r="B130" s="133">
        <f>'Персонал і оплата'!B25</f>
        <v>5040</v>
      </c>
      <c r="C130" s="46">
        <f>'Персонал і оплата'!C25</f>
        <v>7633.0999999999995</v>
      </c>
      <c r="D130" s="46">
        <f>'Персонал і оплата'!D25</f>
        <v>6892.9250000000002</v>
      </c>
      <c r="E130" s="46">
        <f>'Персонал і оплата'!E25</f>
        <v>6892.9250000000002</v>
      </c>
      <c r="F130" s="46">
        <f>'Персонал і оплата'!F25</f>
        <v>6892.9250000000002</v>
      </c>
      <c r="G130" s="46">
        <f>'Персонал і оплата'!G25</f>
        <v>6892.9250000000002</v>
      </c>
    </row>
    <row r="131" spans="1:7">
      <c r="A131" s="12" t="str">
        <f>'Персонал і оплата'!A26</f>
        <v>Керівники</v>
      </c>
      <c r="B131" s="135">
        <f>'Персонал і оплата'!B26</f>
        <v>5041</v>
      </c>
      <c r="C131" s="45">
        <f>'Персонал і оплата'!C26</f>
        <v>96</v>
      </c>
      <c r="D131" s="45">
        <f>'Персонал і оплата'!D26</f>
        <v>96</v>
      </c>
      <c r="E131" s="45">
        <f>'Персонал і оплата'!E26</f>
        <v>96</v>
      </c>
      <c r="F131" s="45">
        <f>'Персонал і оплата'!F26</f>
        <v>96</v>
      </c>
      <c r="G131" s="45">
        <f>'Персонал і оплата'!G26</f>
        <v>96</v>
      </c>
    </row>
    <row r="132" spans="1:7">
      <c r="A132" s="14" t="str">
        <f>'Персонал і оплата'!A27</f>
        <v>Керівники структурних підрозділів</v>
      </c>
      <c r="B132" s="135">
        <f>'Персонал і оплата'!B27</f>
        <v>5042</v>
      </c>
      <c r="C132" s="45">
        <f>'Персонал і оплата'!C27</f>
        <v>703.80000000000007</v>
      </c>
      <c r="D132" s="45">
        <f>'Персонал і оплата'!D27</f>
        <v>703.80000000000007</v>
      </c>
      <c r="E132" s="45">
        <f>'Персонал і оплата'!E27</f>
        <v>703.80000000000007</v>
      </c>
      <c r="F132" s="45">
        <f>'Персонал і оплата'!F27</f>
        <v>703.80000000000007</v>
      </c>
      <c r="G132" s="45">
        <f>'Персонал і оплата'!G27</f>
        <v>703.80000000000007</v>
      </c>
    </row>
    <row r="133" spans="1:7">
      <c r="A133" s="12" t="str">
        <f>'Персонал і оплата'!A28</f>
        <v>Лікарі</v>
      </c>
      <c r="B133" s="135">
        <f>'Персонал і оплата'!B28</f>
        <v>5043</v>
      </c>
      <c r="C133" s="45">
        <f>'Персонал і оплата'!C28</f>
        <v>2050</v>
      </c>
      <c r="D133" s="45">
        <f>'Персонал і оплата'!D28</f>
        <v>2050</v>
      </c>
      <c r="E133" s="45">
        <f>'Персонал і оплата'!E28</f>
        <v>2050</v>
      </c>
      <c r="F133" s="45">
        <f>'Персонал і оплата'!F28</f>
        <v>2050</v>
      </c>
      <c r="G133" s="45">
        <f>'Персонал і оплата'!G28</f>
        <v>2050</v>
      </c>
    </row>
    <row r="134" spans="1:7">
      <c r="A134" s="12" t="str">
        <f>'Персонал і оплата'!A29</f>
        <v>Середній медичний персонал</v>
      </c>
      <c r="B134" s="135">
        <f>'Персонал і оплата'!B29</f>
        <v>5044</v>
      </c>
      <c r="C134" s="45">
        <f>'Персонал і оплата'!C29</f>
        <v>2791.125</v>
      </c>
      <c r="D134" s="45">
        <f>'Персонал і оплата'!D29</f>
        <v>2791.125</v>
      </c>
      <c r="E134" s="45">
        <f>'Персонал і оплата'!E29</f>
        <v>2791.125</v>
      </c>
      <c r="F134" s="45">
        <f>'Персонал і оплата'!F29</f>
        <v>2791.125</v>
      </c>
      <c r="G134" s="45">
        <f>'Персонал і оплата'!G29</f>
        <v>2791.125</v>
      </c>
    </row>
    <row r="135" spans="1:7">
      <c r="A135" s="12" t="str">
        <f>'Персонал і оплата'!A30</f>
        <v>Молодший медичний персонал</v>
      </c>
      <c r="B135" s="135">
        <f>'Персонал і оплата'!B30</f>
        <v>5045</v>
      </c>
      <c r="C135" s="45">
        <f>'Персонал і оплата'!C30</f>
        <v>730</v>
      </c>
      <c r="D135" s="45">
        <f>'Персонал і оплата'!D30</f>
        <v>730</v>
      </c>
      <c r="E135" s="45">
        <f>'Персонал і оплата'!E30</f>
        <v>730</v>
      </c>
      <c r="F135" s="45">
        <f>'Персонал і оплата'!F30</f>
        <v>730</v>
      </c>
      <c r="G135" s="45">
        <f>'Персонал і оплата'!G30</f>
        <v>730</v>
      </c>
    </row>
    <row r="136" spans="1:7">
      <c r="A136" s="21" t="str">
        <f>'Персонал і оплата'!A31</f>
        <v>Інший персонал</v>
      </c>
      <c r="B136" s="22">
        <f>'Персонал і оплата'!B31</f>
        <v>5046</v>
      </c>
      <c r="C136" s="45">
        <f>'Персонал і оплата'!C31</f>
        <v>522</v>
      </c>
      <c r="D136" s="45">
        <f>'Персонал і оплата'!D31</f>
        <v>522</v>
      </c>
      <c r="E136" s="45">
        <f>'Персонал і оплата'!E31</f>
        <v>522</v>
      </c>
      <c r="F136" s="45">
        <f>'Персонал і оплата'!F31</f>
        <v>522</v>
      </c>
      <c r="G136" s="45">
        <f>'Персонал і оплата'!G31</f>
        <v>522</v>
      </c>
    </row>
    <row r="137" spans="1:7">
      <c r="A137" s="40" t="str">
        <f>'Персонал і оплата'!A32</f>
        <v>Фонд оплати праці  у т.ч.:</v>
      </c>
      <c r="B137" s="133">
        <f>'Персонал і оплата'!B32</f>
        <v>5050</v>
      </c>
      <c r="C137" s="46">
        <f>'Персонал і оплата'!C32</f>
        <v>82715.100000000006</v>
      </c>
      <c r="D137" s="46">
        <f>'Персонал і оплата'!D32</f>
        <v>20678.775000000001</v>
      </c>
      <c r="E137" s="46">
        <f>'Персонал і оплата'!E32</f>
        <v>20678.775000000001</v>
      </c>
      <c r="F137" s="46">
        <f>'Персонал і оплата'!F32</f>
        <v>20678.775000000001</v>
      </c>
      <c r="G137" s="46">
        <f>'Персонал і оплата'!G32</f>
        <v>20678.775000000001</v>
      </c>
    </row>
    <row r="138" spans="1:7">
      <c r="A138" s="12" t="str">
        <f>'Персонал і оплата'!A33</f>
        <v>Керівник</v>
      </c>
      <c r="B138" s="135">
        <f>'Персонал і оплата'!B33</f>
        <v>5051</v>
      </c>
      <c r="C138" s="45">
        <f>'Персонал і оплата'!C33</f>
        <v>1152</v>
      </c>
      <c r="D138" s="45">
        <f>'Персонал і оплата'!D33</f>
        <v>288</v>
      </c>
      <c r="E138" s="45">
        <f>'Персонал і оплата'!E33</f>
        <v>288</v>
      </c>
      <c r="F138" s="45">
        <f>'Персонал і оплата'!F33</f>
        <v>288</v>
      </c>
      <c r="G138" s="45">
        <f>'Персонал і оплата'!G33</f>
        <v>288</v>
      </c>
    </row>
    <row r="139" spans="1:7">
      <c r="A139" s="14" t="str">
        <f>'Персонал і оплата'!A34</f>
        <v>Керівники структурних підрозділів</v>
      </c>
      <c r="B139" s="135">
        <f>'Персонал і оплата'!B34</f>
        <v>5052</v>
      </c>
      <c r="C139" s="45">
        <f>'Персонал і оплата'!C34</f>
        <v>8445.6</v>
      </c>
      <c r="D139" s="45">
        <f>'Персонал і оплата'!D34</f>
        <v>2111.4</v>
      </c>
      <c r="E139" s="45">
        <f>'Персонал і оплата'!E34</f>
        <v>2111.4</v>
      </c>
      <c r="F139" s="45">
        <f>'Персонал і оплата'!F34</f>
        <v>2111.4</v>
      </c>
      <c r="G139" s="45">
        <f>'Персонал і оплата'!G34</f>
        <v>2111.4</v>
      </c>
    </row>
    <row r="140" spans="1:7">
      <c r="A140" s="12" t="str">
        <f>'Персонал і оплата'!A35</f>
        <v>Лікарі</v>
      </c>
      <c r="B140" s="135">
        <f>'Персонал і оплата'!B35</f>
        <v>5053</v>
      </c>
      <c r="C140" s="45">
        <f>'Персонал і оплата'!C35</f>
        <v>24600</v>
      </c>
      <c r="D140" s="45">
        <f>'Персонал і оплата'!D35</f>
        <v>6150</v>
      </c>
      <c r="E140" s="45">
        <f>'Персонал і оплата'!E35</f>
        <v>6150</v>
      </c>
      <c r="F140" s="45">
        <f>'Персонал і оплата'!F35</f>
        <v>6150</v>
      </c>
      <c r="G140" s="45">
        <f>'Персонал і оплата'!G35</f>
        <v>6150</v>
      </c>
    </row>
    <row r="141" spans="1:7">
      <c r="A141" s="12" t="str">
        <f>'Персонал і оплата'!A36</f>
        <v>Середній медичний персонал</v>
      </c>
      <c r="B141" s="135">
        <f>'Персонал і оплата'!B36</f>
        <v>5054</v>
      </c>
      <c r="C141" s="45">
        <f>'Персонал і оплата'!C36</f>
        <v>33493.5</v>
      </c>
      <c r="D141" s="45">
        <f>'Персонал і оплата'!D36</f>
        <v>8373.375</v>
      </c>
      <c r="E141" s="45">
        <f>'Персонал і оплата'!E36</f>
        <v>8373.375</v>
      </c>
      <c r="F141" s="45">
        <f>'Персонал і оплата'!F36</f>
        <v>8373.375</v>
      </c>
      <c r="G141" s="45">
        <f>'Персонал і оплата'!G36</f>
        <v>8373.375</v>
      </c>
    </row>
    <row r="142" spans="1:7">
      <c r="A142" s="12" t="str">
        <f>'Персонал і оплата'!A37</f>
        <v>Молодший медичний персонал</v>
      </c>
      <c r="B142" s="135">
        <f>'Персонал і оплата'!B37</f>
        <v>5055</v>
      </c>
      <c r="C142" s="45">
        <f>'Персонал і оплата'!C37</f>
        <v>8760</v>
      </c>
      <c r="D142" s="45">
        <f>'Персонал і оплата'!D37</f>
        <v>2190</v>
      </c>
      <c r="E142" s="45">
        <f>'Персонал і оплата'!E37</f>
        <v>2190</v>
      </c>
      <c r="F142" s="45">
        <f>'Персонал і оплата'!F37</f>
        <v>2190</v>
      </c>
      <c r="G142" s="45">
        <f>'Персонал і оплата'!G37</f>
        <v>2190</v>
      </c>
    </row>
    <row r="143" spans="1:7">
      <c r="A143" s="12" t="str">
        <f>'Персонал і оплата'!A38</f>
        <v>Інший персонал</v>
      </c>
      <c r="B143" s="135">
        <f>'Персонал і оплата'!B38</f>
        <v>5066</v>
      </c>
      <c r="C143" s="45">
        <f>'Персонал і оплата'!C38</f>
        <v>6264</v>
      </c>
      <c r="D143" s="45">
        <f>'Персонал і оплата'!D38</f>
        <v>1566</v>
      </c>
      <c r="E143" s="45">
        <f>'Персонал і оплата'!E38</f>
        <v>1566</v>
      </c>
      <c r="F143" s="45">
        <f>'Персонал і оплата'!F38</f>
        <v>1566</v>
      </c>
      <c r="G143" s="45">
        <f>'Персонал і оплата'!G38</f>
        <v>1566</v>
      </c>
    </row>
    <row r="144" spans="1:7">
      <c r="A144" s="40" t="str">
        <f>'Персонал і оплата'!A39</f>
        <v>Заборгованість за заробітною платою</v>
      </c>
      <c r="B144" s="133">
        <f>'Персонал і оплата'!B39</f>
        <v>5060</v>
      </c>
      <c r="C144" s="46">
        <f>'Персонал і оплата'!C39</f>
        <v>0</v>
      </c>
      <c r="D144" s="46">
        <f>'Персонал і оплата'!D39</f>
        <v>0</v>
      </c>
      <c r="E144" s="46">
        <f>'Персонал і оплата'!E39</f>
        <v>0</v>
      </c>
      <c r="F144" s="46">
        <f>'Персонал і оплата'!F39</f>
        <v>0</v>
      </c>
      <c r="G144" s="46">
        <f>'Персонал і оплата'!G39</f>
        <v>0</v>
      </c>
    </row>
    <row r="145" spans="1:7">
      <c r="A145" s="237" t="s">
        <v>80</v>
      </c>
      <c r="B145" s="238"/>
      <c r="C145" s="238"/>
      <c r="D145" s="238"/>
      <c r="E145" s="238"/>
      <c r="F145" s="238"/>
      <c r="G145" s="239"/>
    </row>
    <row r="146" spans="1:7">
      <c r="A146" s="65" t="str">
        <f>'Звіт про фінстан'!A4</f>
        <v>Необоротні активи</v>
      </c>
      <c r="B146" s="48" t="str">
        <f>'Звіт про фінстан'!B4</f>
        <v>6010</v>
      </c>
      <c r="C146" s="42">
        <f>'Звіт про фінстан'!C4</f>
        <v>0</v>
      </c>
      <c r="D146" s="42" t="str">
        <f>'Звіт про фінстан'!D4</f>
        <v>х</v>
      </c>
      <c r="E146" s="42" t="str">
        <f>'Звіт про фінстан'!E4</f>
        <v>х</v>
      </c>
      <c r="F146" s="42" t="str">
        <f>'Звіт про фінстан'!F4</f>
        <v>х</v>
      </c>
      <c r="G146" s="42" t="str">
        <f>'Звіт про фінстан'!G4</f>
        <v>х</v>
      </c>
    </row>
    <row r="147" spans="1:7">
      <c r="A147" s="65" t="str">
        <f>'Звіт про фінстан'!A5</f>
        <v>Оборотні активи</v>
      </c>
      <c r="B147" s="48" t="str">
        <f>'Звіт про фінстан'!B5</f>
        <v>6020</v>
      </c>
      <c r="C147" s="42">
        <f>'Звіт про фінстан'!C5</f>
        <v>0</v>
      </c>
      <c r="D147" s="42" t="str">
        <f>'Звіт про фінстан'!D5</f>
        <v>х</v>
      </c>
      <c r="E147" s="42" t="str">
        <f>'Звіт про фінстан'!E5</f>
        <v>х</v>
      </c>
      <c r="F147" s="42" t="str">
        <f>'Звіт про фінстан'!F5</f>
        <v>х</v>
      </c>
      <c r="G147" s="42" t="str">
        <f>'Звіт про фінстан'!G5</f>
        <v>х</v>
      </c>
    </row>
    <row r="148" spans="1:7">
      <c r="A148" s="66" t="str">
        <f>'Звіт про фінстан'!A6</f>
        <v>Усього активи</v>
      </c>
      <c r="B148" s="107" t="str">
        <f>'Звіт про фінстан'!B6</f>
        <v>6030</v>
      </c>
      <c r="C148" s="68">
        <f>'Звіт про фінстан'!C6</f>
        <v>0</v>
      </c>
      <c r="D148" s="68" t="str">
        <f>'Звіт про фінстан'!D6</f>
        <v>х</v>
      </c>
      <c r="E148" s="68" t="str">
        <f>'Звіт про фінстан'!E6</f>
        <v>х</v>
      </c>
      <c r="F148" s="68" t="str">
        <f>'Звіт про фінстан'!F6</f>
        <v>х</v>
      </c>
      <c r="G148" s="68" t="str">
        <f>'Звіт про фінстан'!G6</f>
        <v>х</v>
      </c>
    </row>
    <row r="149" spans="1:7">
      <c r="A149" s="65" t="str">
        <f>'Звіт про фінстан'!A7</f>
        <v>Дебіторська заборгованість</v>
      </c>
      <c r="B149" s="48" t="str">
        <f>'Звіт про фінстан'!B7</f>
        <v>6040</v>
      </c>
      <c r="C149" s="42">
        <f>'Звіт про фінстан'!C7</f>
        <v>0</v>
      </c>
      <c r="D149" s="42">
        <f>'Звіт про фінстан'!D7</f>
        <v>0</v>
      </c>
      <c r="E149" s="42">
        <f>'Звіт про фінстан'!E7</f>
        <v>0</v>
      </c>
      <c r="F149" s="42">
        <f>'Звіт про фінстан'!F7</f>
        <v>0</v>
      </c>
      <c r="G149" s="42">
        <f>'Звіт про фінстан'!G7</f>
        <v>0</v>
      </c>
    </row>
    <row r="150" spans="1:7">
      <c r="A150" s="65" t="str">
        <f>'Звіт про фінстан'!A8</f>
        <v>Кредиторська заборгованість</v>
      </c>
      <c r="B150" s="48" t="str">
        <f>'Звіт про фінстан'!B8</f>
        <v>6050</v>
      </c>
      <c r="C150" s="42">
        <f>'Звіт про фінстан'!C8</f>
        <v>0</v>
      </c>
      <c r="D150" s="42">
        <f>'Звіт про фінстан'!D8</f>
        <v>0</v>
      </c>
      <c r="E150" s="42">
        <f>'Звіт про фінстан'!E8</f>
        <v>0</v>
      </c>
      <c r="F150" s="42">
        <f>'Звіт про фінстан'!F8</f>
        <v>0</v>
      </c>
      <c r="G150" s="42">
        <f>'Звіт про фінстан'!G8</f>
        <v>0</v>
      </c>
    </row>
    <row r="151" spans="1:7">
      <c r="A151" s="117" t="s">
        <v>173</v>
      </c>
      <c r="B151" s="118"/>
      <c r="C151" s="125">
        <f>C42</f>
        <v>142824.70000000001</v>
      </c>
      <c r="D151" s="125">
        <f>D42</f>
        <v>35706.175000000003</v>
      </c>
      <c r="E151" s="125">
        <f>E42</f>
        <v>35706.175000000003</v>
      </c>
      <c r="F151" s="125">
        <f>F42</f>
        <v>35706.175000000003</v>
      </c>
      <c r="G151" s="125">
        <f>G42</f>
        <v>35706.175000000003</v>
      </c>
    </row>
    <row r="152" spans="1:7">
      <c r="A152" s="117" t="s">
        <v>174</v>
      </c>
      <c r="B152" s="118"/>
      <c r="C152" s="125">
        <f t="shared" ref="C152:G152" si="0">C63+C76</f>
        <v>140451.18</v>
      </c>
      <c r="D152" s="125">
        <f t="shared" si="0"/>
        <v>34775.300000000003</v>
      </c>
      <c r="E152" s="125">
        <f t="shared" si="0"/>
        <v>35325.300000000003</v>
      </c>
      <c r="F152" s="125">
        <f t="shared" si="0"/>
        <v>35425.300000000003</v>
      </c>
      <c r="G152" s="125">
        <f t="shared" si="0"/>
        <v>34925.279999999999</v>
      </c>
    </row>
    <row r="153" spans="1:7" ht="19.5">
      <c r="A153" s="26" t="s">
        <v>49</v>
      </c>
      <c r="B153" s="27"/>
      <c r="C153" s="126">
        <f t="shared" ref="C153:G153" si="1">C151-C152</f>
        <v>2373.5200000000186</v>
      </c>
      <c r="D153" s="126">
        <f t="shared" si="1"/>
        <v>930.875</v>
      </c>
      <c r="E153" s="126">
        <f t="shared" si="1"/>
        <v>380.875</v>
      </c>
      <c r="F153" s="126">
        <f>F151-F152</f>
        <v>280.875</v>
      </c>
      <c r="G153" s="126">
        <f t="shared" si="1"/>
        <v>780.89500000000407</v>
      </c>
    </row>
    <row r="155" spans="1:7" s="39" customFormat="1">
      <c r="A155" s="236" t="s">
        <v>168</v>
      </c>
      <c r="B155" s="236"/>
      <c r="C155" s="236"/>
      <c r="D155" s="236"/>
      <c r="E155" s="236"/>
      <c r="F155" s="236"/>
      <c r="G155" s="236"/>
    </row>
  </sheetData>
  <mergeCells count="43">
    <mergeCell ref="E1:G1"/>
    <mergeCell ref="B24:G24"/>
    <mergeCell ref="B16:D16"/>
    <mergeCell ref="B17:D17"/>
    <mergeCell ref="E19:G19"/>
    <mergeCell ref="E20:G20"/>
    <mergeCell ref="B22:D22"/>
    <mergeCell ref="E22:F22"/>
    <mergeCell ref="E6:F6"/>
    <mergeCell ref="E7:F7"/>
    <mergeCell ref="E8:F8"/>
    <mergeCell ref="E9:G9"/>
    <mergeCell ref="B12:D12"/>
    <mergeCell ref="B14:D14"/>
    <mergeCell ref="E12:G12"/>
    <mergeCell ref="B13:D13"/>
    <mergeCell ref="E13:F13"/>
    <mergeCell ref="E14:F14"/>
    <mergeCell ref="A28:A29"/>
    <mergeCell ref="A31:G31"/>
    <mergeCell ref="A26:G26"/>
    <mergeCell ref="E18:F18"/>
    <mergeCell ref="E21:F21"/>
    <mergeCell ref="B20:D20"/>
    <mergeCell ref="B21:D21"/>
    <mergeCell ref="B23:D23"/>
    <mergeCell ref="E15:F15"/>
    <mergeCell ref="E16:F16"/>
    <mergeCell ref="E17:F17"/>
    <mergeCell ref="B18:D18"/>
    <mergeCell ref="B19:D19"/>
    <mergeCell ref="B15:D15"/>
    <mergeCell ref="A32:G32"/>
    <mergeCell ref="D28:G28"/>
    <mergeCell ref="C28:C29"/>
    <mergeCell ref="B28:B29"/>
    <mergeCell ref="A155:G155"/>
    <mergeCell ref="A97:G97"/>
    <mergeCell ref="A145:G145"/>
    <mergeCell ref="A108:G108"/>
    <mergeCell ref="A43:G43"/>
    <mergeCell ref="A75:G75"/>
    <mergeCell ref="A65:G65"/>
  </mergeCells>
  <phoneticPr fontId="3" type="noConversion"/>
  <conditionalFormatting sqref="C65:G65">
    <cfRule type="iconSet" priority="5">
      <iconSet iconSet="3TrafficLights2">
        <cfvo type="percent" val="0"/>
        <cfvo type="num" val="0"/>
        <cfvo type="num" val="1"/>
      </iconSet>
    </cfRule>
  </conditionalFormatting>
  <pageMargins left="0.23622047244094491" right="0.23622047244094491" top="0.74803149606299213" bottom="0.74803149606299213" header="0.31496062992125984" footer="0.31496062992125984"/>
  <pageSetup paperSize="9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showZeros="0" view="pageLayout" zoomScaleNormal="100" workbookViewId="0">
      <selection activeCell="E21" sqref="E21"/>
    </sheetView>
  </sheetViews>
  <sheetFormatPr defaultColWidth="8.85546875" defaultRowHeight="12.75"/>
  <cols>
    <col min="1" max="1" width="98.7109375" style="19" customWidth="1"/>
    <col min="2" max="2" width="8.28515625" style="19" customWidth="1"/>
    <col min="3" max="3" width="12.7109375" style="19" customWidth="1"/>
    <col min="4" max="4" width="14.140625" style="19" customWidth="1"/>
    <col min="5" max="7" width="14.28515625" style="19" bestFit="1" customWidth="1"/>
    <col min="8" max="16384" width="8.85546875" style="19"/>
  </cols>
  <sheetData>
    <row r="1" spans="1:9" s="18" customFormat="1" ht="23.25">
      <c r="A1" s="269" t="s">
        <v>113</v>
      </c>
      <c r="B1" s="269"/>
      <c r="C1" s="269"/>
      <c r="D1" s="269"/>
      <c r="E1" s="269"/>
      <c r="F1" s="269"/>
      <c r="G1" s="269"/>
    </row>
    <row r="2" spans="1:9" s="18" customFormat="1"/>
    <row r="3" spans="1:9" s="18" customFormat="1" ht="27" customHeight="1">
      <c r="A3" s="275" t="s">
        <v>16</v>
      </c>
      <c r="B3" s="277" t="s">
        <v>50</v>
      </c>
      <c r="C3" s="270" t="s">
        <v>51</v>
      </c>
      <c r="D3" s="272" t="s">
        <v>47</v>
      </c>
      <c r="E3" s="273"/>
      <c r="F3" s="273"/>
      <c r="G3" s="274"/>
    </row>
    <row r="4" spans="1:9" s="18" customFormat="1" ht="38.450000000000003" customHeight="1">
      <c r="A4" s="276"/>
      <c r="B4" s="278"/>
      <c r="C4" s="271"/>
      <c r="D4" s="20" t="s">
        <v>52</v>
      </c>
      <c r="E4" s="20" t="s">
        <v>53</v>
      </c>
      <c r="F4" s="20" t="s">
        <v>54</v>
      </c>
      <c r="G4" s="20" t="s">
        <v>96</v>
      </c>
    </row>
    <row r="5" spans="1:9" s="18" customFormat="1" ht="15.75">
      <c r="A5" s="272" t="s">
        <v>46</v>
      </c>
      <c r="B5" s="273"/>
      <c r="C5" s="273"/>
      <c r="D5" s="273"/>
      <c r="E5" s="273"/>
      <c r="F5" s="273"/>
      <c r="G5" s="274"/>
    </row>
    <row r="6" spans="1:9" s="18" customFormat="1" ht="15.75">
      <c r="A6" s="272" t="s">
        <v>122</v>
      </c>
      <c r="B6" s="273"/>
      <c r="C6" s="273"/>
      <c r="D6" s="273"/>
      <c r="E6" s="273"/>
      <c r="F6" s="273"/>
      <c r="G6" s="274"/>
    </row>
    <row r="7" spans="1:9" s="18" customFormat="1" ht="15.75">
      <c r="A7" s="40" t="s">
        <v>111</v>
      </c>
      <c r="B7" s="41" t="s">
        <v>55</v>
      </c>
      <c r="C7" s="119">
        <f>D7+E7+F7+G7</f>
        <v>118000</v>
      </c>
      <c r="D7" s="119">
        <v>29500</v>
      </c>
      <c r="E7" s="119">
        <v>29500</v>
      </c>
      <c r="F7" s="119">
        <v>29500</v>
      </c>
      <c r="G7" s="119">
        <v>29500</v>
      </c>
    </row>
    <row r="8" spans="1:9" s="18" customFormat="1" ht="15.75">
      <c r="A8" s="40" t="s">
        <v>123</v>
      </c>
      <c r="B8" s="41" t="s">
        <v>56</v>
      </c>
      <c r="C8" s="119">
        <f>C9</f>
        <v>11188.7</v>
      </c>
      <c r="D8" s="119">
        <f>D9</f>
        <v>2797.1750000000002</v>
      </c>
      <c r="E8" s="119">
        <f>E9</f>
        <v>2797.1750000000002</v>
      </c>
      <c r="F8" s="119">
        <f t="shared" ref="F8:G8" si="0">F9</f>
        <v>2797.1750000000002</v>
      </c>
      <c r="G8" s="119">
        <f t="shared" si="0"/>
        <v>2797.1750000000002</v>
      </c>
    </row>
    <row r="9" spans="1:9" s="36" customFormat="1" ht="31.5">
      <c r="A9" s="34" t="s">
        <v>166</v>
      </c>
      <c r="B9" s="35">
        <v>1021</v>
      </c>
      <c r="C9" s="120">
        <f>D9+E9+F9+G9</f>
        <v>11188.7</v>
      </c>
      <c r="D9" s="120">
        <v>2797.1750000000002</v>
      </c>
      <c r="E9" s="120">
        <v>2797.1750000000002</v>
      </c>
      <c r="F9" s="120">
        <v>2797.1750000000002</v>
      </c>
      <c r="G9" s="120">
        <v>2797.1750000000002</v>
      </c>
    </row>
    <row r="10" spans="1:9" s="18" customFormat="1" ht="15.75">
      <c r="A10" s="40" t="s">
        <v>124</v>
      </c>
      <c r="B10" s="41">
        <v>1030</v>
      </c>
      <c r="C10" s="119">
        <f>C11+C12</f>
        <v>1610</v>
      </c>
      <c r="D10" s="119">
        <f t="shared" ref="D10:G10" si="1">D11+D12</f>
        <v>402.5</v>
      </c>
      <c r="E10" s="119">
        <f t="shared" si="1"/>
        <v>402.5</v>
      </c>
      <c r="F10" s="119">
        <f t="shared" si="1"/>
        <v>402.5</v>
      </c>
      <c r="G10" s="119">
        <f t="shared" si="1"/>
        <v>402.5</v>
      </c>
      <c r="I10" s="230"/>
    </row>
    <row r="11" spans="1:9" s="36" customFormat="1" ht="15.75">
      <c r="A11" s="34" t="s">
        <v>107</v>
      </c>
      <c r="B11" s="35">
        <v>1031</v>
      </c>
      <c r="C11" s="120">
        <f>D11+E11+F11+G11</f>
        <v>1500</v>
      </c>
      <c r="D11" s="120">
        <v>375</v>
      </c>
      <c r="E11" s="120">
        <v>375</v>
      </c>
      <c r="F11" s="120">
        <v>375</v>
      </c>
      <c r="G11" s="120">
        <v>375</v>
      </c>
    </row>
    <row r="12" spans="1:9" s="36" customFormat="1" ht="15.75">
      <c r="A12" s="34" t="s">
        <v>40</v>
      </c>
      <c r="B12" s="35">
        <v>1032</v>
      </c>
      <c r="C12" s="120">
        <f>D12+E12+F12+G12</f>
        <v>110</v>
      </c>
      <c r="D12" s="120">
        <v>27.5</v>
      </c>
      <c r="E12" s="120">
        <v>27.5</v>
      </c>
      <c r="F12" s="120">
        <v>27.5</v>
      </c>
      <c r="G12" s="120">
        <v>27.5</v>
      </c>
      <c r="I12" s="231"/>
    </row>
    <row r="13" spans="1:9" s="36" customFormat="1" ht="15.75">
      <c r="A13" s="34" t="s">
        <v>41</v>
      </c>
      <c r="B13" s="35">
        <v>1033</v>
      </c>
      <c r="C13" s="120">
        <f>D13+E13+F13+G13</f>
        <v>10</v>
      </c>
      <c r="D13" s="120">
        <v>2.5</v>
      </c>
      <c r="E13" s="120">
        <v>2.5</v>
      </c>
      <c r="F13" s="120">
        <v>2.5</v>
      </c>
      <c r="G13" s="120">
        <v>2.5</v>
      </c>
    </row>
    <row r="14" spans="1:9" s="18" customFormat="1" ht="15.75">
      <c r="A14" s="40" t="s">
        <v>126</v>
      </c>
      <c r="B14" s="41">
        <v>1040</v>
      </c>
      <c r="C14" s="119">
        <f>D14+E14+F14+G14</f>
        <v>26</v>
      </c>
      <c r="D14" s="119">
        <v>6.5</v>
      </c>
      <c r="E14" s="119">
        <v>6.5</v>
      </c>
      <c r="F14" s="119">
        <v>6.5</v>
      </c>
      <c r="G14" s="119">
        <v>6.5</v>
      </c>
    </row>
    <row r="15" spans="1:9" s="18" customFormat="1" ht="15.75">
      <c r="A15" s="40" t="s">
        <v>191</v>
      </c>
      <c r="B15" s="41">
        <v>1050</v>
      </c>
      <c r="C15" s="119">
        <f>D15+E15+F15+G15</f>
        <v>12000</v>
      </c>
      <c r="D15" s="119">
        <v>3000</v>
      </c>
      <c r="E15" s="119">
        <v>3000</v>
      </c>
      <c r="F15" s="119">
        <v>3000</v>
      </c>
      <c r="G15" s="119">
        <v>3000</v>
      </c>
    </row>
    <row r="16" spans="1:9" s="43" customFormat="1" ht="15.75">
      <c r="A16" s="69" t="s">
        <v>169</v>
      </c>
      <c r="B16" s="93"/>
      <c r="C16" s="121">
        <f t="shared" ref="C16:G16" si="2">C7+C8+C10+C14+C15</f>
        <v>142824.70000000001</v>
      </c>
      <c r="D16" s="121">
        <f t="shared" si="2"/>
        <v>35706.175000000003</v>
      </c>
      <c r="E16" s="121">
        <f t="shared" si="2"/>
        <v>35706.175000000003</v>
      </c>
      <c r="F16" s="121">
        <f t="shared" si="2"/>
        <v>35706.175000000003</v>
      </c>
      <c r="G16" s="121">
        <f t="shared" si="2"/>
        <v>35706.175000000003</v>
      </c>
    </row>
    <row r="18" spans="1:7">
      <c r="A18" s="268"/>
      <c r="B18" s="268"/>
      <c r="C18" s="268"/>
      <c r="D18" s="268"/>
      <c r="E18" s="268"/>
      <c r="F18" s="268"/>
      <c r="G18" s="268"/>
    </row>
    <row r="21" spans="1:7">
      <c r="C21" s="229"/>
      <c r="D21" s="229"/>
      <c r="E21" s="229"/>
      <c r="F21" s="229"/>
      <c r="G21" s="229"/>
    </row>
  </sheetData>
  <mergeCells count="8">
    <mergeCell ref="A18:G18"/>
    <mergeCell ref="A1:G1"/>
    <mergeCell ref="C3:C4"/>
    <mergeCell ref="A5:G5"/>
    <mergeCell ref="A6:G6"/>
    <mergeCell ref="A3:A4"/>
    <mergeCell ref="B3:B4"/>
    <mergeCell ref="D3:G3"/>
  </mergeCells>
  <pageMargins left="0.11811023622047245" right="0.11811023622047245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Zeros="0" view="pageBreakPreview" zoomScale="60" zoomScaleNormal="85" workbookViewId="0">
      <selection activeCell="A14" sqref="A14"/>
    </sheetView>
  </sheetViews>
  <sheetFormatPr defaultRowHeight="12.75"/>
  <cols>
    <col min="1" max="1" width="109.28515625" customWidth="1"/>
    <col min="2" max="2" width="9" customWidth="1"/>
    <col min="3" max="3" width="15" style="38" customWidth="1"/>
    <col min="4" max="7" width="13.85546875" bestFit="1" customWidth="1"/>
    <col min="9" max="9" width="15.85546875" customWidth="1"/>
  </cols>
  <sheetData>
    <row r="1" spans="1:9" s="9" customFormat="1" ht="37.5">
      <c r="A1" s="279" t="s">
        <v>57</v>
      </c>
      <c r="B1" s="279"/>
      <c r="C1" s="279"/>
      <c r="D1" s="279"/>
      <c r="E1" s="279"/>
      <c r="F1" s="279"/>
      <c r="G1" s="279"/>
    </row>
    <row r="2" spans="1:9" s="9" customFormat="1">
      <c r="C2" s="17"/>
    </row>
    <row r="3" spans="1:9" s="9" customFormat="1" ht="15.6" customHeight="1">
      <c r="A3" s="275" t="s">
        <v>16</v>
      </c>
      <c r="B3" s="277" t="s">
        <v>50</v>
      </c>
      <c r="C3" s="277" t="s">
        <v>51</v>
      </c>
      <c r="D3" s="283" t="s">
        <v>47</v>
      </c>
      <c r="E3" s="284"/>
      <c r="F3" s="284"/>
      <c r="G3" s="285"/>
    </row>
    <row r="4" spans="1:9" s="9" customFormat="1" ht="34.15" customHeight="1">
      <c r="A4" s="276"/>
      <c r="B4" s="278"/>
      <c r="C4" s="278"/>
      <c r="D4" s="20" t="s">
        <v>52</v>
      </c>
      <c r="E4" s="20" t="s">
        <v>53</v>
      </c>
      <c r="F4" s="20" t="s">
        <v>54</v>
      </c>
      <c r="G4" s="37" t="s">
        <v>96</v>
      </c>
    </row>
    <row r="5" spans="1:9" s="9" customFormat="1" ht="20.25" customHeight="1">
      <c r="A5" s="280" t="s">
        <v>46</v>
      </c>
      <c r="B5" s="281"/>
      <c r="C5" s="281"/>
      <c r="D5" s="281"/>
      <c r="E5" s="281"/>
      <c r="F5" s="281"/>
      <c r="G5" s="282"/>
    </row>
    <row r="6" spans="1:9" s="9" customFormat="1" ht="20.25" customHeight="1">
      <c r="A6" s="280" t="s">
        <v>44</v>
      </c>
      <c r="B6" s="281"/>
      <c r="C6" s="281"/>
      <c r="D6" s="281"/>
      <c r="E6" s="281"/>
      <c r="F6" s="281"/>
      <c r="G6" s="282"/>
    </row>
    <row r="7" spans="1:9" s="17" customFormat="1" ht="20.25" customHeight="1">
      <c r="A7" s="28" t="s">
        <v>24</v>
      </c>
      <c r="B7" s="29">
        <v>1060</v>
      </c>
      <c r="C7" s="122">
        <f>D7+E7+F7+G7</f>
        <v>82715.12</v>
      </c>
      <c r="D7" s="122">
        <v>20678.78</v>
      </c>
      <c r="E7" s="122">
        <v>20678.78</v>
      </c>
      <c r="F7" s="122">
        <v>20678.78</v>
      </c>
      <c r="G7" s="122">
        <v>20678.78</v>
      </c>
    </row>
    <row r="8" spans="1:9" s="17" customFormat="1" ht="20.25" customHeight="1">
      <c r="A8" s="28" t="s">
        <v>25</v>
      </c>
      <c r="B8" s="29">
        <v>1070</v>
      </c>
      <c r="C8" s="122">
        <f>D8+E8+F8+G8</f>
        <v>18197.36</v>
      </c>
      <c r="D8" s="122">
        <v>4549.34</v>
      </c>
      <c r="E8" s="122">
        <v>4549.34</v>
      </c>
      <c r="F8" s="122">
        <v>4549.34</v>
      </c>
      <c r="G8" s="122">
        <v>4549.34</v>
      </c>
      <c r="I8" s="228"/>
    </row>
    <row r="9" spans="1:9" s="17" customFormat="1" ht="20.25" customHeight="1">
      <c r="A9" s="28" t="s">
        <v>26</v>
      </c>
      <c r="B9" s="29">
        <v>1080</v>
      </c>
      <c r="C9" s="226">
        <f t="shared" ref="C9:C13" si="0">D9+E9+F9+G9</f>
        <v>2000</v>
      </c>
      <c r="D9" s="226">
        <v>500</v>
      </c>
      <c r="E9" s="226">
        <v>500</v>
      </c>
      <c r="F9" s="226">
        <v>500</v>
      </c>
      <c r="G9" s="226">
        <v>500</v>
      </c>
      <c r="I9" s="228"/>
    </row>
    <row r="10" spans="1:9" s="17" customFormat="1" ht="20.25" customHeight="1">
      <c r="A10" s="28" t="s">
        <v>27</v>
      </c>
      <c r="B10" s="29">
        <v>1090</v>
      </c>
      <c r="C10" s="226">
        <f t="shared" si="0"/>
        <v>12000</v>
      </c>
      <c r="D10" s="226">
        <v>3000</v>
      </c>
      <c r="E10" s="226">
        <v>3000</v>
      </c>
      <c r="F10" s="226">
        <v>3000</v>
      </c>
      <c r="G10" s="226">
        <v>3000</v>
      </c>
    </row>
    <row r="11" spans="1:9" s="17" customFormat="1" ht="20.25" customHeight="1">
      <c r="A11" s="28" t="s">
        <v>28</v>
      </c>
      <c r="B11" s="29">
        <v>1100</v>
      </c>
      <c r="C11" s="226">
        <f t="shared" si="0"/>
        <v>1600</v>
      </c>
      <c r="D11" s="226">
        <v>400</v>
      </c>
      <c r="E11" s="226">
        <v>400</v>
      </c>
      <c r="F11" s="226">
        <v>400</v>
      </c>
      <c r="G11" s="226">
        <v>400</v>
      </c>
      <c r="I11" s="228"/>
    </row>
    <row r="12" spans="1:9" s="17" customFormat="1" ht="20.25" customHeight="1">
      <c r="A12" s="28" t="s">
        <v>29</v>
      </c>
      <c r="B12" s="29">
        <v>1110</v>
      </c>
      <c r="C12" s="226">
        <f t="shared" si="0"/>
        <v>2000</v>
      </c>
      <c r="D12" s="226">
        <v>500</v>
      </c>
      <c r="E12" s="226">
        <v>500</v>
      </c>
      <c r="F12" s="226">
        <v>500</v>
      </c>
      <c r="G12" s="226">
        <v>500</v>
      </c>
    </row>
    <row r="13" spans="1:9" s="17" customFormat="1" ht="20.25" customHeight="1">
      <c r="A13" s="28" t="s">
        <v>30</v>
      </c>
      <c r="B13" s="29">
        <v>1120</v>
      </c>
      <c r="C13" s="227">
        <f t="shared" si="0"/>
        <v>0</v>
      </c>
      <c r="D13" s="227"/>
      <c r="E13" s="227"/>
      <c r="F13" s="227"/>
      <c r="G13" s="227"/>
    </row>
    <row r="14" spans="1:9" s="17" customFormat="1" ht="18.75">
      <c r="A14" s="28" t="s">
        <v>48</v>
      </c>
      <c r="B14" s="29">
        <v>1130</v>
      </c>
      <c r="C14" s="226">
        <f t="shared" ref="C14:G14" si="1">C15+C16+C17+C18+C19+C20</f>
        <v>10870.7</v>
      </c>
      <c r="D14" s="226">
        <f t="shared" si="1"/>
        <v>2717.6799999999994</v>
      </c>
      <c r="E14" s="226">
        <f t="shared" si="1"/>
        <v>2717.6799999999994</v>
      </c>
      <c r="F14" s="226">
        <f t="shared" si="1"/>
        <v>2717.6799999999994</v>
      </c>
      <c r="G14" s="226">
        <f t="shared" si="1"/>
        <v>2717.66</v>
      </c>
    </row>
    <row r="15" spans="1:9" s="54" customFormat="1" ht="20.25" customHeight="1">
      <c r="A15" s="30" t="s">
        <v>31</v>
      </c>
      <c r="B15" s="80">
        <v>1131</v>
      </c>
      <c r="C15" s="123">
        <f>D15+E15+F15+G15</f>
        <v>5362.7</v>
      </c>
      <c r="D15" s="123">
        <v>1340.675</v>
      </c>
      <c r="E15" s="123">
        <v>1340.675</v>
      </c>
      <c r="F15" s="123">
        <v>1340.675</v>
      </c>
      <c r="G15" s="123">
        <v>1340.675</v>
      </c>
    </row>
    <row r="16" spans="1:9" s="54" customFormat="1" ht="20.25" customHeight="1">
      <c r="A16" s="30" t="s">
        <v>32</v>
      </c>
      <c r="B16" s="80">
        <v>1132</v>
      </c>
      <c r="C16" s="123">
        <f>D16+E16+F16+G16</f>
        <v>817.75</v>
      </c>
      <c r="D16" s="123">
        <v>204.44</v>
      </c>
      <c r="E16" s="123">
        <v>204.44</v>
      </c>
      <c r="F16" s="123">
        <v>204.44</v>
      </c>
      <c r="G16" s="123">
        <v>204.43</v>
      </c>
    </row>
    <row r="17" spans="1:7" s="54" customFormat="1" ht="20.25" customHeight="1">
      <c r="A17" s="30" t="s">
        <v>33</v>
      </c>
      <c r="B17" s="80">
        <v>1133</v>
      </c>
      <c r="C17" s="123">
        <f t="shared" ref="C17:C20" si="2">D17+E17+F17+G17</f>
        <v>4294.5</v>
      </c>
      <c r="D17" s="123">
        <v>1073.625</v>
      </c>
      <c r="E17" s="123">
        <v>1073.625</v>
      </c>
      <c r="F17" s="123">
        <v>1073.625</v>
      </c>
      <c r="G17" s="123">
        <v>1073.625</v>
      </c>
    </row>
    <row r="18" spans="1:7" s="54" customFormat="1" ht="20.25" customHeight="1">
      <c r="A18" s="30" t="s">
        <v>34</v>
      </c>
      <c r="B18" s="80">
        <v>1134</v>
      </c>
      <c r="C18" s="123">
        <f t="shared" si="2"/>
        <v>42.8</v>
      </c>
      <c r="D18" s="123">
        <v>10.7</v>
      </c>
      <c r="E18" s="123">
        <v>10.7</v>
      </c>
      <c r="F18" s="123">
        <v>10.7</v>
      </c>
      <c r="G18" s="123">
        <v>10.7</v>
      </c>
    </row>
    <row r="19" spans="1:7" s="54" customFormat="1" ht="20.25" customHeight="1">
      <c r="A19" s="30" t="s">
        <v>35</v>
      </c>
      <c r="B19" s="80">
        <v>1135</v>
      </c>
      <c r="C19" s="123">
        <f t="shared" si="2"/>
        <v>352.95</v>
      </c>
      <c r="D19" s="123">
        <v>88.24</v>
      </c>
      <c r="E19" s="123">
        <v>88.24</v>
      </c>
      <c r="F19" s="123">
        <v>88.24</v>
      </c>
      <c r="G19" s="123">
        <v>88.23</v>
      </c>
    </row>
    <row r="20" spans="1:7" s="54" customFormat="1" ht="20.25" customHeight="1">
      <c r="A20" s="30" t="s">
        <v>36</v>
      </c>
      <c r="B20" s="80">
        <v>1136</v>
      </c>
      <c r="C20" s="123">
        <f t="shared" si="2"/>
        <v>0</v>
      </c>
      <c r="D20" s="123">
        <v>0</v>
      </c>
      <c r="E20" s="123">
        <v>0</v>
      </c>
      <c r="F20" s="123">
        <v>0</v>
      </c>
      <c r="G20" s="123">
        <v>0</v>
      </c>
    </row>
    <row r="21" spans="1:7" s="17" customFormat="1" ht="37.5">
      <c r="A21" s="28" t="s">
        <v>37</v>
      </c>
      <c r="B21" s="29">
        <v>1140</v>
      </c>
      <c r="C21" s="122">
        <f>D21+E21+F21+G21</f>
        <v>0</v>
      </c>
      <c r="D21" s="122">
        <v>0</v>
      </c>
      <c r="E21" s="122">
        <v>0</v>
      </c>
      <c r="F21" s="122">
        <v>0</v>
      </c>
      <c r="G21" s="122">
        <v>0</v>
      </c>
    </row>
    <row r="22" spans="1:7" s="17" customFormat="1" ht="20.25" customHeight="1">
      <c r="A22" s="28" t="s">
        <v>38</v>
      </c>
      <c r="B22" s="29">
        <v>1150</v>
      </c>
      <c r="C22" s="226">
        <f>C23+C24</f>
        <v>318</v>
      </c>
      <c r="D22" s="226">
        <f t="shared" ref="D22:G22" si="3">D23+D24</f>
        <v>79.5</v>
      </c>
      <c r="E22" s="226">
        <f t="shared" si="3"/>
        <v>79.5</v>
      </c>
      <c r="F22" s="226">
        <f t="shared" si="3"/>
        <v>79.5</v>
      </c>
      <c r="G22" s="226">
        <f t="shared" si="3"/>
        <v>79.5</v>
      </c>
    </row>
    <row r="23" spans="1:7" s="81" customFormat="1" ht="18.75">
      <c r="A23" s="30" t="s">
        <v>133</v>
      </c>
      <c r="B23" s="31">
        <v>1151</v>
      </c>
      <c r="C23" s="123">
        <f>D23+E23+F23+G23</f>
        <v>318</v>
      </c>
      <c r="D23" s="123">
        <v>79.5</v>
      </c>
      <c r="E23" s="123">
        <v>79.5</v>
      </c>
      <c r="F23" s="123">
        <v>79.5</v>
      </c>
      <c r="G23" s="123">
        <v>79.5</v>
      </c>
    </row>
    <row r="24" spans="1:7" s="81" customFormat="1" ht="18.75">
      <c r="A24" s="30" t="s">
        <v>134</v>
      </c>
      <c r="B24" s="31">
        <v>1152</v>
      </c>
      <c r="C24" s="123">
        <v>0</v>
      </c>
      <c r="D24" s="123">
        <v>0</v>
      </c>
      <c r="E24" s="123">
        <v>0</v>
      </c>
      <c r="F24" s="123">
        <v>0</v>
      </c>
      <c r="G24" s="123">
        <v>0</v>
      </c>
    </row>
    <row r="25" spans="1:7" s="17" customFormat="1" ht="20.25" customHeight="1">
      <c r="A25" s="82" t="s">
        <v>39</v>
      </c>
      <c r="B25" s="83">
        <v>1160</v>
      </c>
      <c r="C25" s="233">
        <f>D25+E25+F25+G25</f>
        <v>6000</v>
      </c>
      <c r="D25" s="233">
        <v>1500</v>
      </c>
      <c r="E25" s="233">
        <v>1500</v>
      </c>
      <c r="F25" s="233">
        <v>1500</v>
      </c>
      <c r="G25" s="233">
        <v>1500</v>
      </c>
    </row>
    <row r="26" spans="1:7" ht="18.75">
      <c r="A26" s="23" t="s">
        <v>167</v>
      </c>
      <c r="B26" s="25"/>
      <c r="C26" s="124">
        <f t="shared" ref="C26:G26" si="4">C7+C8+C9+C10+C11+C12+C13+C14+C21+C22+C25</f>
        <v>135701.18</v>
      </c>
      <c r="D26" s="124">
        <f t="shared" si="4"/>
        <v>33925.300000000003</v>
      </c>
      <c r="E26" s="124">
        <f t="shared" si="4"/>
        <v>33925.300000000003</v>
      </c>
      <c r="F26" s="124">
        <f t="shared" si="4"/>
        <v>33925.300000000003</v>
      </c>
      <c r="G26" s="124">
        <f t="shared" si="4"/>
        <v>33925.279999999999</v>
      </c>
    </row>
  </sheetData>
  <mergeCells count="7">
    <mergeCell ref="A1:G1"/>
    <mergeCell ref="A5:G5"/>
    <mergeCell ref="A6:G6"/>
    <mergeCell ref="D3:G3"/>
    <mergeCell ref="A3:A4"/>
    <mergeCell ref="B3:B4"/>
    <mergeCell ref="C3:C4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Zeros="0" view="pageLayout" zoomScaleNormal="100" workbookViewId="0">
      <selection activeCell="D6" sqref="D6"/>
    </sheetView>
  </sheetViews>
  <sheetFormatPr defaultRowHeight="12.75"/>
  <cols>
    <col min="1" max="1" width="97.7109375" customWidth="1"/>
    <col min="3" max="3" width="12.85546875" bestFit="1" customWidth="1"/>
    <col min="4" max="4" width="11.7109375" bestFit="1" customWidth="1"/>
    <col min="5" max="7" width="11.85546875" bestFit="1" customWidth="1"/>
  </cols>
  <sheetData>
    <row r="1" spans="1:7" s="9" customFormat="1" ht="18.75">
      <c r="A1" s="286" t="s">
        <v>58</v>
      </c>
      <c r="B1" s="286"/>
      <c r="C1" s="286"/>
      <c r="D1" s="286"/>
      <c r="E1" s="286"/>
      <c r="F1" s="286"/>
      <c r="G1" s="286"/>
    </row>
    <row r="2" spans="1:7" s="9" customFormat="1" ht="13.15" customHeight="1">
      <c r="A2" s="290" t="s">
        <v>16</v>
      </c>
      <c r="B2" s="290" t="s">
        <v>50</v>
      </c>
      <c r="C2" s="292" t="s">
        <v>51</v>
      </c>
      <c r="D2" s="287" t="s">
        <v>47</v>
      </c>
      <c r="E2" s="288"/>
      <c r="F2" s="288"/>
      <c r="G2" s="289"/>
    </row>
    <row r="3" spans="1:7" s="9" customFormat="1" ht="49.9" customHeight="1">
      <c r="A3" s="291"/>
      <c r="B3" s="291"/>
      <c r="C3" s="293"/>
      <c r="D3" s="10" t="s">
        <v>52</v>
      </c>
      <c r="E3" s="10" t="s">
        <v>53</v>
      </c>
      <c r="F3" s="10" t="s">
        <v>54</v>
      </c>
      <c r="G3" s="10" t="s">
        <v>96</v>
      </c>
    </row>
    <row r="4" spans="1:7" s="9" customFormat="1" ht="16.5">
      <c r="A4" s="72" t="s">
        <v>127</v>
      </c>
      <c r="B4" s="73" t="s">
        <v>60</v>
      </c>
      <c r="C4" s="136">
        <f>D4+E4+F4+G4</f>
        <v>18497.36</v>
      </c>
      <c r="D4" s="136">
        <f t="shared" ref="D4:G4" si="0">D5+D6</f>
        <v>4624.34</v>
      </c>
      <c r="E4" s="136">
        <f t="shared" si="0"/>
        <v>4624.34</v>
      </c>
      <c r="F4" s="136">
        <f t="shared" si="0"/>
        <v>4624.34</v>
      </c>
      <c r="G4" s="136">
        <f t="shared" si="0"/>
        <v>4624.34</v>
      </c>
    </row>
    <row r="5" spans="1:7" s="54" customFormat="1" ht="16.5">
      <c r="A5" s="70" t="s">
        <v>104</v>
      </c>
      <c r="B5" s="71">
        <v>2011</v>
      </c>
      <c r="C5" s="131">
        <f>D5+E5+F5+G5</f>
        <v>300</v>
      </c>
      <c r="D5" s="131">
        <v>75</v>
      </c>
      <c r="E5" s="131">
        <v>75</v>
      </c>
      <c r="F5" s="131">
        <v>75</v>
      </c>
      <c r="G5" s="131">
        <v>75</v>
      </c>
    </row>
    <row r="6" spans="1:7" s="54" customFormat="1" ht="16.5">
      <c r="A6" s="70" t="s">
        <v>106</v>
      </c>
      <c r="B6" s="71">
        <v>2012</v>
      </c>
      <c r="C6" s="131">
        <f>D6+E6+F6+G6</f>
        <v>18197.36</v>
      </c>
      <c r="D6" s="131">
        <v>4549.34</v>
      </c>
      <c r="E6" s="131">
        <v>4549.34</v>
      </c>
      <c r="F6" s="131">
        <v>4549.34</v>
      </c>
      <c r="G6" s="131">
        <v>4549.34</v>
      </c>
    </row>
    <row r="7" spans="1:7" s="9" customFormat="1" ht="16.5">
      <c r="A7" s="72" t="s">
        <v>61</v>
      </c>
      <c r="B7" s="73" t="s">
        <v>128</v>
      </c>
      <c r="C7" s="136">
        <f t="shared" ref="C7:G7" si="1">C8+C9+C10</f>
        <v>19026.48</v>
      </c>
      <c r="D7" s="136">
        <f t="shared" si="1"/>
        <v>4756.62</v>
      </c>
      <c r="E7" s="136">
        <f t="shared" si="1"/>
        <v>4756.62</v>
      </c>
      <c r="F7" s="136">
        <f t="shared" si="1"/>
        <v>4756.62</v>
      </c>
      <c r="G7" s="136">
        <f t="shared" si="1"/>
        <v>4756.62</v>
      </c>
    </row>
    <row r="8" spans="1:7" s="54" customFormat="1" ht="16.5">
      <c r="A8" s="70" t="s">
        <v>103</v>
      </c>
      <c r="B8" s="71">
        <v>2021</v>
      </c>
      <c r="C8" s="131">
        <f>D8+E8+F8+G8</f>
        <v>14888.72</v>
      </c>
      <c r="D8" s="131">
        <v>3722.18</v>
      </c>
      <c r="E8" s="131">
        <v>3722.18</v>
      </c>
      <c r="F8" s="131">
        <v>3722.18</v>
      </c>
      <c r="G8" s="131">
        <v>3722.18</v>
      </c>
    </row>
    <row r="9" spans="1:7" s="54" customFormat="1" ht="16.5">
      <c r="A9" s="70" t="s">
        <v>105</v>
      </c>
      <c r="B9" s="71">
        <v>2022</v>
      </c>
      <c r="C9" s="131">
        <f>D9+E9+F9+G9</f>
        <v>4135.76</v>
      </c>
      <c r="D9" s="131">
        <v>1033.94</v>
      </c>
      <c r="E9" s="131">
        <v>1033.94</v>
      </c>
      <c r="F9" s="131">
        <v>1033.94</v>
      </c>
      <c r="G9" s="131">
        <v>1033.94</v>
      </c>
    </row>
    <row r="10" spans="1:7" s="54" customFormat="1" ht="16.5">
      <c r="A10" s="70" t="s">
        <v>132</v>
      </c>
      <c r="B10" s="71">
        <v>2023</v>
      </c>
      <c r="C10" s="131">
        <f>D10+E10+F10+G10</f>
        <v>2</v>
      </c>
      <c r="D10" s="131">
        <v>0.5</v>
      </c>
      <c r="E10" s="131">
        <v>0.5</v>
      </c>
      <c r="F10" s="131">
        <v>0.5</v>
      </c>
      <c r="G10" s="131">
        <v>0.5</v>
      </c>
    </row>
    <row r="11" spans="1:7" s="9" customFormat="1" ht="16.5">
      <c r="A11" s="74" t="s">
        <v>129</v>
      </c>
      <c r="B11" s="73" t="s">
        <v>130</v>
      </c>
      <c r="C11" s="136">
        <v>0</v>
      </c>
      <c r="D11" s="136"/>
      <c r="E11" s="136"/>
      <c r="F11" s="136"/>
      <c r="G11" s="136"/>
    </row>
    <row r="12" spans="1:7" ht="16.5">
      <c r="A12" s="75" t="s">
        <v>62</v>
      </c>
      <c r="B12" s="76" t="s">
        <v>131</v>
      </c>
      <c r="C12" s="137">
        <v>0</v>
      </c>
      <c r="D12" s="137"/>
      <c r="E12" s="137"/>
      <c r="F12" s="137"/>
      <c r="G12" s="137">
        <v>0</v>
      </c>
    </row>
  </sheetData>
  <mergeCells count="5">
    <mergeCell ref="A1:G1"/>
    <mergeCell ref="D2:G2"/>
    <mergeCell ref="A2:A3"/>
    <mergeCell ref="B2:B3"/>
    <mergeCell ref="C2:C3"/>
  </mergeCells>
  <pageMargins left="0.25" right="0.25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Zeros="0" view="pageLayout" zoomScaleNormal="100" workbookViewId="0">
      <selection activeCell="E2" sqref="E2"/>
    </sheetView>
  </sheetViews>
  <sheetFormatPr defaultRowHeight="12.75"/>
  <cols>
    <col min="1" max="1" width="85.140625" customWidth="1"/>
    <col min="2" max="2" width="8.42578125" style="51" customWidth="1"/>
    <col min="3" max="3" width="11.85546875" customWidth="1"/>
    <col min="4" max="4" width="13.85546875" customWidth="1"/>
    <col min="5" max="5" width="14.140625" customWidth="1"/>
    <col min="6" max="6" width="14" bestFit="1" customWidth="1"/>
    <col min="7" max="7" width="13.140625" bestFit="1" customWidth="1"/>
  </cols>
  <sheetData>
    <row r="1" spans="1:7" s="9" customFormat="1" ht="18.75">
      <c r="A1" s="294" t="s">
        <v>63</v>
      </c>
      <c r="B1" s="294"/>
      <c r="C1" s="294"/>
      <c r="D1" s="294"/>
      <c r="E1" s="294"/>
      <c r="F1" s="294"/>
      <c r="G1" s="294"/>
    </row>
    <row r="2" spans="1:7" s="9" customFormat="1" ht="15" customHeight="1">
      <c r="B2" s="47"/>
    </row>
    <row r="3" spans="1:7" s="9" customFormat="1" ht="33.75" customHeight="1">
      <c r="A3" s="275" t="s">
        <v>16</v>
      </c>
      <c r="B3" s="277" t="s">
        <v>50</v>
      </c>
      <c r="C3" s="277" t="s">
        <v>51</v>
      </c>
      <c r="D3" s="295" t="s">
        <v>47</v>
      </c>
      <c r="E3" s="296"/>
      <c r="F3" s="296"/>
      <c r="G3" s="297"/>
    </row>
    <row r="4" spans="1:7" s="9" customFormat="1" ht="55.9" customHeight="1">
      <c r="A4" s="276"/>
      <c r="B4" s="278"/>
      <c r="C4" s="278"/>
      <c r="D4" s="20" t="s">
        <v>52</v>
      </c>
      <c r="E4" s="20" t="s">
        <v>53</v>
      </c>
      <c r="F4" s="20" t="s">
        <v>54</v>
      </c>
      <c r="G4" s="20" t="s">
        <v>64</v>
      </c>
    </row>
    <row r="5" spans="1:7" s="9" customFormat="1" ht="15.75">
      <c r="A5" s="111" t="s">
        <v>65</v>
      </c>
      <c r="B5" s="112">
        <v>3030</v>
      </c>
      <c r="C5" s="129">
        <f t="shared" ref="C5:G5" si="0">C6+C10+C14+C15</f>
        <v>4750</v>
      </c>
      <c r="D5" s="129">
        <f t="shared" si="0"/>
        <v>850</v>
      </c>
      <c r="E5" s="129">
        <f t="shared" si="0"/>
        <v>1400</v>
      </c>
      <c r="F5" s="129">
        <f t="shared" si="0"/>
        <v>1500</v>
      </c>
      <c r="G5" s="129">
        <f t="shared" si="0"/>
        <v>1000</v>
      </c>
    </row>
    <row r="6" spans="1:7" s="54" customFormat="1" ht="17.45" customHeight="1">
      <c r="A6" s="77" t="s">
        <v>135</v>
      </c>
      <c r="B6" s="84">
        <v>3040</v>
      </c>
      <c r="C6" s="130">
        <f t="shared" ref="C6:G6" si="1">C7+C8+C9</f>
        <v>0</v>
      </c>
      <c r="D6" s="130">
        <f t="shared" si="1"/>
        <v>0</v>
      </c>
      <c r="E6" s="130">
        <f t="shared" si="1"/>
        <v>0</v>
      </c>
      <c r="F6" s="130">
        <f t="shared" si="1"/>
        <v>0</v>
      </c>
      <c r="G6" s="130">
        <f t="shared" si="1"/>
        <v>0</v>
      </c>
    </row>
    <row r="7" spans="1:7" s="54" customFormat="1" ht="18.75">
      <c r="A7" s="78" t="s">
        <v>136</v>
      </c>
      <c r="B7" s="96" t="s">
        <v>175</v>
      </c>
      <c r="C7" s="131">
        <f t="shared" ref="C7:C9" si="2">D7+E7+F7+G7</f>
        <v>0</v>
      </c>
      <c r="D7" s="131"/>
      <c r="E7" s="131"/>
      <c r="F7" s="131"/>
      <c r="G7" s="131"/>
    </row>
    <row r="8" spans="1:7" s="54" customFormat="1" ht="18.75">
      <c r="A8" s="78" t="s">
        <v>137</v>
      </c>
      <c r="B8" s="96" t="s">
        <v>176</v>
      </c>
      <c r="C8" s="131">
        <f>D8+E8+F8+G8</f>
        <v>0</v>
      </c>
      <c r="D8" s="131"/>
      <c r="E8" s="131"/>
      <c r="F8" s="131"/>
      <c r="G8" s="131"/>
    </row>
    <row r="9" spans="1:7" s="54" customFormat="1" ht="18.75">
      <c r="A9" s="78" t="s">
        <v>138</v>
      </c>
      <c r="B9" s="96" t="s">
        <v>177</v>
      </c>
      <c r="C9" s="131">
        <f t="shared" si="2"/>
        <v>0</v>
      </c>
      <c r="D9" s="131"/>
      <c r="E9" s="131"/>
      <c r="F9" s="131"/>
      <c r="G9" s="131"/>
    </row>
    <row r="10" spans="1:7" s="54" customFormat="1" ht="17.45" customHeight="1">
      <c r="A10" s="77" t="s">
        <v>139</v>
      </c>
      <c r="B10" s="79">
        <v>3050</v>
      </c>
      <c r="C10" s="132">
        <f>D10+E10+F10+G10</f>
        <v>4750</v>
      </c>
      <c r="D10" s="132">
        <f t="shared" ref="D10:G10" si="3">D11+D12+D13</f>
        <v>850</v>
      </c>
      <c r="E10" s="132">
        <f t="shared" si="3"/>
        <v>1400</v>
      </c>
      <c r="F10" s="132">
        <f t="shared" si="3"/>
        <v>1500</v>
      </c>
      <c r="G10" s="132">
        <f t="shared" si="3"/>
        <v>1000</v>
      </c>
    </row>
    <row r="11" spans="1:7" ht="18.75">
      <c r="A11" s="78" t="s">
        <v>140</v>
      </c>
      <c r="B11" s="96" t="s">
        <v>178</v>
      </c>
      <c r="C11" s="131">
        <f>D11+E11+F11+G11</f>
        <v>4750</v>
      </c>
      <c r="D11" s="131">
        <v>850</v>
      </c>
      <c r="E11" s="131">
        <v>1400</v>
      </c>
      <c r="F11" s="131">
        <v>1500</v>
      </c>
      <c r="G11" s="131">
        <v>1000</v>
      </c>
    </row>
    <row r="12" spans="1:7" s="19" customFormat="1" ht="18.75">
      <c r="A12" s="78" t="s">
        <v>141</v>
      </c>
      <c r="B12" s="96" t="s">
        <v>179</v>
      </c>
      <c r="C12" s="131">
        <f>D12+E12+F12+G12</f>
        <v>0</v>
      </c>
      <c r="D12" s="131"/>
      <c r="E12" s="131"/>
      <c r="F12" s="131"/>
      <c r="G12" s="131"/>
    </row>
    <row r="13" spans="1:7" ht="18.75">
      <c r="A13" s="78" t="s">
        <v>142</v>
      </c>
      <c r="B13" s="96" t="s">
        <v>180</v>
      </c>
      <c r="C13" s="131">
        <f>D13</f>
        <v>0</v>
      </c>
      <c r="D13" s="131"/>
      <c r="E13" s="131"/>
      <c r="F13" s="131"/>
      <c r="G13" s="131"/>
    </row>
    <row r="14" spans="1:7" s="54" customFormat="1" ht="17.45" customHeight="1">
      <c r="A14" s="77" t="s">
        <v>143</v>
      </c>
      <c r="B14" s="79">
        <v>3060</v>
      </c>
      <c r="C14" s="132">
        <f>D14+E14+F14+G14</f>
        <v>0</v>
      </c>
      <c r="D14" s="132"/>
      <c r="E14" s="132"/>
      <c r="F14" s="132"/>
      <c r="G14" s="132"/>
    </row>
    <row r="15" spans="1:7" s="54" customFormat="1" ht="17.45" customHeight="1">
      <c r="A15" s="77" t="s">
        <v>181</v>
      </c>
      <c r="B15" s="79">
        <v>3070</v>
      </c>
      <c r="C15" s="132">
        <f>D15+E15+F15+G15</f>
        <v>0</v>
      </c>
      <c r="D15" s="132"/>
      <c r="E15" s="132"/>
      <c r="F15" s="132"/>
      <c r="G15" s="132"/>
    </row>
    <row r="18" spans="3:7">
      <c r="C18" s="38"/>
      <c r="D18" s="38"/>
      <c r="E18" s="38"/>
      <c r="F18" s="38"/>
      <c r="G18" s="38"/>
    </row>
    <row r="19" spans="3:7">
      <c r="C19" s="232"/>
      <c r="D19" s="38"/>
      <c r="E19" s="38"/>
      <c r="F19" s="38"/>
      <c r="G19" s="38"/>
    </row>
    <row r="23" spans="3:7">
      <c r="C23" s="38"/>
      <c r="D23" s="38"/>
      <c r="E23" s="38"/>
      <c r="F23" s="38"/>
      <c r="G23" s="38"/>
    </row>
    <row r="24" spans="3:7">
      <c r="C24" s="38"/>
    </row>
    <row r="25" spans="3:7">
      <c r="C25" s="38"/>
    </row>
  </sheetData>
  <mergeCells count="5">
    <mergeCell ref="A1:G1"/>
    <mergeCell ref="D3:G3"/>
    <mergeCell ref="A3:A4"/>
    <mergeCell ref="B3:B4"/>
    <mergeCell ref="C3:C4"/>
  </mergeCells>
  <pageMargins left="0.31496062992125984" right="0.31496062992125984" top="0.74803149606299213" bottom="0.74803149606299213" header="0.31496062992125984" footer="0.31496062992125984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Zeros="0" view="pageLayout" zoomScaleNormal="100" workbookViewId="0">
      <selection activeCell="F17" sqref="F17"/>
    </sheetView>
  </sheetViews>
  <sheetFormatPr defaultRowHeight="12.75"/>
  <cols>
    <col min="1" max="1" width="72.5703125" customWidth="1"/>
    <col min="3" max="3" width="0" hidden="1" customWidth="1"/>
  </cols>
  <sheetData>
    <row r="1" spans="1:8" s="9" customFormat="1" ht="21">
      <c r="A1" s="298" t="s">
        <v>66</v>
      </c>
      <c r="B1" s="298"/>
      <c r="C1" s="298"/>
      <c r="D1" s="298"/>
      <c r="E1" s="298"/>
      <c r="F1" s="298"/>
      <c r="G1" s="298"/>
      <c r="H1" s="298"/>
    </row>
    <row r="2" spans="1:8" s="9" customFormat="1" ht="38.25" customHeight="1">
      <c r="A2" s="290" t="s">
        <v>16</v>
      </c>
      <c r="B2" s="290" t="s">
        <v>50</v>
      </c>
      <c r="C2" s="292" t="s">
        <v>42</v>
      </c>
      <c r="D2" s="292" t="s">
        <v>51</v>
      </c>
      <c r="E2" s="299" t="s">
        <v>47</v>
      </c>
      <c r="F2" s="300"/>
      <c r="G2" s="300"/>
      <c r="H2" s="301"/>
    </row>
    <row r="3" spans="1:8" s="9" customFormat="1" ht="24.75" customHeight="1">
      <c r="A3" s="291"/>
      <c r="B3" s="291"/>
      <c r="C3" s="293"/>
      <c r="D3" s="293"/>
      <c r="E3" s="10" t="s">
        <v>52</v>
      </c>
      <c r="F3" s="10" t="s">
        <v>53</v>
      </c>
      <c r="G3" s="10" t="s">
        <v>54</v>
      </c>
      <c r="H3" s="10" t="s">
        <v>64</v>
      </c>
    </row>
    <row r="4" spans="1:8" s="9" customFormat="1" ht="16.5">
      <c r="A4" s="55" t="s">
        <v>67</v>
      </c>
      <c r="B4" s="56" t="s">
        <v>68</v>
      </c>
      <c r="C4" s="57">
        <v>0</v>
      </c>
      <c r="D4" s="57">
        <v>0</v>
      </c>
      <c r="E4" s="57">
        <v>0</v>
      </c>
      <c r="F4" s="57">
        <v>0</v>
      </c>
      <c r="G4" s="57">
        <v>0</v>
      </c>
      <c r="H4" s="57">
        <v>0</v>
      </c>
    </row>
    <row r="5" spans="1:8" s="54" customFormat="1" ht="16.5">
      <c r="A5" s="63" t="s">
        <v>69</v>
      </c>
      <c r="B5" s="52" t="s">
        <v>70</v>
      </c>
      <c r="C5" s="42">
        <v>0</v>
      </c>
      <c r="D5" s="42">
        <v>0</v>
      </c>
      <c r="E5" s="42">
        <v>0</v>
      </c>
      <c r="F5" s="42">
        <v>0</v>
      </c>
      <c r="G5" s="42">
        <v>0</v>
      </c>
      <c r="H5" s="42">
        <v>0</v>
      </c>
    </row>
    <row r="6" spans="1:8" s="54" customFormat="1" ht="16.5">
      <c r="A6" s="63" t="s">
        <v>21</v>
      </c>
      <c r="B6" s="52" t="s">
        <v>71</v>
      </c>
      <c r="C6" s="42">
        <v>0</v>
      </c>
      <c r="D6" s="42">
        <v>0</v>
      </c>
      <c r="E6" s="42">
        <v>0</v>
      </c>
      <c r="F6" s="42">
        <v>0</v>
      </c>
      <c r="G6" s="42">
        <v>0</v>
      </c>
      <c r="H6" s="42">
        <v>0</v>
      </c>
    </row>
    <row r="7" spans="1:8" s="54" customFormat="1" ht="16.5">
      <c r="A7" s="63" t="s">
        <v>22</v>
      </c>
      <c r="B7" s="52" t="s">
        <v>72</v>
      </c>
      <c r="C7" s="42">
        <v>0</v>
      </c>
      <c r="D7" s="42">
        <v>0</v>
      </c>
      <c r="E7" s="42">
        <v>0</v>
      </c>
      <c r="F7" s="42">
        <v>0</v>
      </c>
      <c r="G7" s="42">
        <v>0</v>
      </c>
      <c r="H7" s="42">
        <v>0</v>
      </c>
    </row>
    <row r="8" spans="1:8" s="9" customFormat="1" ht="24.75" customHeight="1">
      <c r="A8" s="58" t="s">
        <v>73</v>
      </c>
      <c r="B8" s="59" t="s">
        <v>74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</row>
    <row r="9" spans="1:8" s="9" customFormat="1" ht="16.5">
      <c r="A9" s="60" t="s">
        <v>23</v>
      </c>
      <c r="B9" s="61" t="s">
        <v>75</v>
      </c>
      <c r="C9" s="50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</row>
    <row r="10" spans="1:8" s="54" customFormat="1" ht="16.5">
      <c r="A10" s="63" t="s">
        <v>69</v>
      </c>
      <c r="B10" s="52" t="s">
        <v>76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</row>
    <row r="11" spans="1:8" s="54" customFormat="1" ht="16.5">
      <c r="A11" s="63" t="s">
        <v>21</v>
      </c>
      <c r="B11" s="52" t="s">
        <v>77</v>
      </c>
      <c r="C11" s="42">
        <v>0</v>
      </c>
      <c r="D11" s="42">
        <v>0</v>
      </c>
      <c r="E11" s="42">
        <v>0</v>
      </c>
      <c r="F11" s="42">
        <v>0</v>
      </c>
      <c r="G11" s="42">
        <v>0</v>
      </c>
      <c r="H11" s="42">
        <v>0</v>
      </c>
    </row>
    <row r="12" spans="1:8" s="54" customFormat="1" ht="16.5">
      <c r="A12" s="63" t="s">
        <v>22</v>
      </c>
      <c r="B12" s="52" t="s">
        <v>78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</row>
    <row r="13" spans="1:8" s="9" customFormat="1" ht="16.5">
      <c r="A13" s="49" t="s">
        <v>45</v>
      </c>
      <c r="B13" s="62" t="s">
        <v>79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</row>
  </sheetData>
  <mergeCells count="6">
    <mergeCell ref="A1:H1"/>
    <mergeCell ref="E2:H2"/>
    <mergeCell ref="A2:A3"/>
    <mergeCell ref="B2:B3"/>
    <mergeCell ref="C2:C3"/>
    <mergeCell ref="D2:D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view="pageLayout" zoomScaleNormal="100" workbookViewId="0">
      <selection activeCell="E3" sqref="E3"/>
    </sheetView>
  </sheetViews>
  <sheetFormatPr defaultColWidth="8.85546875" defaultRowHeight="12.75"/>
  <cols>
    <col min="1" max="1" width="84" style="19" customWidth="1"/>
    <col min="2" max="2" width="8.85546875" style="19"/>
    <col min="3" max="3" width="11.140625" style="19" customWidth="1"/>
    <col min="4" max="7" width="9.28515625" style="19" bestFit="1" customWidth="1"/>
    <col min="8" max="16384" width="8.85546875" style="19"/>
  </cols>
  <sheetData>
    <row r="1" spans="1:7" s="18" customFormat="1" ht="20.25">
      <c r="A1" s="302" t="s">
        <v>114</v>
      </c>
      <c r="B1" s="302"/>
      <c r="C1" s="302"/>
      <c r="D1" s="302"/>
      <c r="E1" s="302"/>
      <c r="F1" s="302"/>
      <c r="G1" s="302"/>
    </row>
    <row r="2" spans="1:7" s="18" customFormat="1" ht="33" customHeight="1">
      <c r="A2" s="275" t="s">
        <v>16</v>
      </c>
      <c r="B2" s="277" t="s">
        <v>50</v>
      </c>
      <c r="C2" s="277" t="s">
        <v>51</v>
      </c>
      <c r="D2" s="295" t="s">
        <v>47</v>
      </c>
      <c r="E2" s="296"/>
      <c r="F2" s="296"/>
      <c r="G2" s="297"/>
    </row>
    <row r="3" spans="1:7" s="18" customFormat="1" ht="64.900000000000006" customHeight="1">
      <c r="A3" s="276"/>
      <c r="B3" s="278"/>
      <c r="C3" s="278"/>
      <c r="D3" s="20" t="s">
        <v>52</v>
      </c>
      <c r="E3" s="20" t="s">
        <v>53</v>
      </c>
      <c r="F3" s="20" t="s">
        <v>54</v>
      </c>
      <c r="G3" s="20" t="s">
        <v>96</v>
      </c>
    </row>
    <row r="4" spans="1:7" s="18" customFormat="1" ht="15.75">
      <c r="A4" s="40" t="s">
        <v>170</v>
      </c>
      <c r="B4" s="41">
        <v>5010</v>
      </c>
      <c r="C4" s="46">
        <f t="shared" ref="C4:G4" si="0">C5+C7+C6+C8+C9+C10</f>
        <v>592.75</v>
      </c>
      <c r="D4" s="46">
        <f t="shared" si="0"/>
        <v>592.75</v>
      </c>
      <c r="E4" s="46">
        <f t="shared" si="0"/>
        <v>592.75</v>
      </c>
      <c r="F4" s="46">
        <f t="shared" si="0"/>
        <v>592.75</v>
      </c>
      <c r="G4" s="46">
        <f t="shared" si="0"/>
        <v>592.75</v>
      </c>
    </row>
    <row r="5" spans="1:7" s="18" customFormat="1" ht="15.75">
      <c r="A5" s="12" t="s">
        <v>91</v>
      </c>
      <c r="B5" s="11">
        <v>5011</v>
      </c>
      <c r="C5" s="45">
        <v>4</v>
      </c>
      <c r="D5" s="45">
        <v>4</v>
      </c>
      <c r="E5" s="45">
        <v>4</v>
      </c>
      <c r="F5" s="45">
        <v>4</v>
      </c>
      <c r="G5" s="45">
        <v>4</v>
      </c>
    </row>
    <row r="6" spans="1:7" s="18" customFormat="1" ht="15.75">
      <c r="A6" s="14" t="s">
        <v>108</v>
      </c>
      <c r="B6" s="11">
        <v>5012</v>
      </c>
      <c r="C6" s="45">
        <v>51</v>
      </c>
      <c r="D6" s="45">
        <v>51</v>
      </c>
      <c r="E6" s="45">
        <v>51</v>
      </c>
      <c r="F6" s="45">
        <v>51</v>
      </c>
      <c r="G6" s="45">
        <v>51</v>
      </c>
    </row>
    <row r="7" spans="1:7" s="18" customFormat="1" ht="15.75">
      <c r="A7" s="12" t="s">
        <v>92</v>
      </c>
      <c r="B7" s="11">
        <v>5013</v>
      </c>
      <c r="C7" s="45">
        <v>122.25</v>
      </c>
      <c r="D7" s="45">
        <v>122.25</v>
      </c>
      <c r="E7" s="45">
        <v>122.25</v>
      </c>
      <c r="F7" s="45">
        <v>122.25</v>
      </c>
      <c r="G7" s="45">
        <v>122.25</v>
      </c>
    </row>
    <row r="8" spans="1:7" s="18" customFormat="1" ht="15.75">
      <c r="A8" s="12" t="s">
        <v>93</v>
      </c>
      <c r="B8" s="11">
        <v>5014</v>
      </c>
      <c r="C8" s="45">
        <v>235.5</v>
      </c>
      <c r="D8" s="45">
        <v>235.5</v>
      </c>
      <c r="E8" s="45">
        <v>235.5</v>
      </c>
      <c r="F8" s="45">
        <v>235.5</v>
      </c>
      <c r="G8" s="45">
        <v>235.5</v>
      </c>
    </row>
    <row r="9" spans="1:7" s="18" customFormat="1" ht="15.75">
      <c r="A9" s="12" t="s">
        <v>94</v>
      </c>
      <c r="B9" s="11">
        <v>5015</v>
      </c>
      <c r="C9" s="45">
        <v>100.5</v>
      </c>
      <c r="D9" s="45">
        <v>100.5</v>
      </c>
      <c r="E9" s="45">
        <v>100.5</v>
      </c>
      <c r="F9" s="45">
        <v>100.5</v>
      </c>
      <c r="G9" s="45">
        <v>100.5</v>
      </c>
    </row>
    <row r="10" spans="1:7" s="18" customFormat="1" ht="15.75">
      <c r="A10" s="12" t="s">
        <v>95</v>
      </c>
      <c r="B10" s="11">
        <v>5016</v>
      </c>
      <c r="C10" s="45">
        <v>79.5</v>
      </c>
      <c r="D10" s="45">
        <v>79.5</v>
      </c>
      <c r="E10" s="45">
        <v>79.5</v>
      </c>
      <c r="F10" s="45">
        <v>79.5</v>
      </c>
      <c r="G10" s="45">
        <v>79.5</v>
      </c>
    </row>
    <row r="11" spans="1:7" s="18" customFormat="1" ht="15.75">
      <c r="A11" s="40" t="s">
        <v>110</v>
      </c>
      <c r="B11" s="41">
        <v>5020</v>
      </c>
      <c r="C11" s="46">
        <f t="shared" ref="C11:G11" si="1">SUM(C12:C17)</f>
        <v>515.75</v>
      </c>
      <c r="D11" s="46">
        <f t="shared" si="1"/>
        <v>515.75</v>
      </c>
      <c r="E11" s="46">
        <f t="shared" si="1"/>
        <v>515.75</v>
      </c>
      <c r="F11" s="46">
        <f t="shared" si="1"/>
        <v>515.75</v>
      </c>
      <c r="G11" s="46">
        <f t="shared" si="1"/>
        <v>515.75</v>
      </c>
    </row>
    <row r="12" spans="1:7" s="18" customFormat="1" ht="15.75">
      <c r="A12" s="12" t="s">
        <v>91</v>
      </c>
      <c r="B12" s="13">
        <v>5021</v>
      </c>
      <c r="C12" s="45">
        <v>4</v>
      </c>
      <c r="D12" s="45">
        <v>4</v>
      </c>
      <c r="E12" s="45">
        <v>4</v>
      </c>
      <c r="F12" s="45">
        <v>4</v>
      </c>
      <c r="G12" s="45">
        <v>4</v>
      </c>
    </row>
    <row r="13" spans="1:7" s="18" customFormat="1" ht="15.75">
      <c r="A13" s="14" t="s">
        <v>108</v>
      </c>
      <c r="B13" s="11">
        <v>5022</v>
      </c>
      <c r="C13" s="45">
        <v>46</v>
      </c>
      <c r="D13" s="45">
        <v>46</v>
      </c>
      <c r="E13" s="45">
        <v>46</v>
      </c>
      <c r="F13" s="45">
        <v>46</v>
      </c>
      <c r="G13" s="45">
        <v>46</v>
      </c>
    </row>
    <row r="14" spans="1:7" s="18" customFormat="1" ht="15.75">
      <c r="A14" s="12" t="s">
        <v>92</v>
      </c>
      <c r="B14" s="13">
        <v>5023</v>
      </c>
      <c r="C14" s="45">
        <v>102.5</v>
      </c>
      <c r="D14" s="45">
        <v>102.5</v>
      </c>
      <c r="E14" s="45">
        <v>102.5</v>
      </c>
      <c r="F14" s="45">
        <v>102.5</v>
      </c>
      <c r="G14" s="45">
        <v>102.5</v>
      </c>
    </row>
    <row r="15" spans="1:7" s="18" customFormat="1" ht="15.75">
      <c r="A15" s="12" t="s">
        <v>93</v>
      </c>
      <c r="B15" s="13">
        <v>5024</v>
      </c>
      <c r="C15" s="45">
        <v>206.75</v>
      </c>
      <c r="D15" s="45">
        <v>206.75</v>
      </c>
      <c r="E15" s="45">
        <v>206.75</v>
      </c>
      <c r="F15" s="45">
        <v>206.75</v>
      </c>
      <c r="G15" s="45">
        <v>206.75</v>
      </c>
    </row>
    <row r="16" spans="1:7" s="18" customFormat="1" ht="15.75">
      <c r="A16" s="12" t="s">
        <v>94</v>
      </c>
      <c r="B16" s="13">
        <v>5025</v>
      </c>
      <c r="C16" s="45">
        <v>91.25</v>
      </c>
      <c r="D16" s="45">
        <v>91.25</v>
      </c>
      <c r="E16" s="45">
        <v>91.25</v>
      </c>
      <c r="F16" s="45">
        <v>91.25</v>
      </c>
      <c r="G16" s="45">
        <v>91.25</v>
      </c>
    </row>
    <row r="17" spans="1:7" s="18" customFormat="1" ht="15.75">
      <c r="A17" s="12" t="s">
        <v>95</v>
      </c>
      <c r="B17" s="13">
        <v>5026</v>
      </c>
      <c r="C17" s="45">
        <v>65.25</v>
      </c>
      <c r="D17" s="45">
        <v>65.25</v>
      </c>
      <c r="E17" s="45">
        <v>65.25</v>
      </c>
      <c r="F17" s="45">
        <v>65.25</v>
      </c>
      <c r="G17" s="45">
        <v>65.25</v>
      </c>
    </row>
    <row r="18" spans="1:7" s="18" customFormat="1" ht="15.75">
      <c r="A18" s="40" t="s">
        <v>115</v>
      </c>
      <c r="B18" s="41">
        <v>5030</v>
      </c>
      <c r="C18" s="46">
        <f>(C19+C21+C20+C22+C23+C24)/6</f>
        <v>14.799999999999999</v>
      </c>
      <c r="D18" s="46">
        <f>(D19+D21+D20+D22+D23+D24)/6</f>
        <v>14.799999999999999</v>
      </c>
      <c r="E18" s="46">
        <f>(E19+E21+E20+E22+E23+E24)/6</f>
        <v>14.799999999999999</v>
      </c>
      <c r="F18" s="46">
        <f>(F19+F21+F20+F22+F23+F24)/6</f>
        <v>14.799999999999999</v>
      </c>
      <c r="G18" s="46">
        <f>(G19+G21+G20+G22+G23+G24)/6</f>
        <v>14.799999999999999</v>
      </c>
    </row>
    <row r="19" spans="1:7" s="18" customFormat="1" ht="15.75">
      <c r="A19" s="12" t="s">
        <v>109</v>
      </c>
      <c r="B19" s="13">
        <v>5031</v>
      </c>
      <c r="C19" s="45">
        <v>24</v>
      </c>
      <c r="D19" s="45">
        <v>24</v>
      </c>
      <c r="E19" s="45">
        <v>24</v>
      </c>
      <c r="F19" s="45">
        <v>24</v>
      </c>
      <c r="G19" s="45">
        <v>24</v>
      </c>
    </row>
    <row r="20" spans="1:7" s="18" customFormat="1" ht="15.75">
      <c r="A20" s="14" t="s">
        <v>108</v>
      </c>
      <c r="B20" s="13">
        <v>5032</v>
      </c>
      <c r="C20" s="45">
        <v>15.3</v>
      </c>
      <c r="D20" s="45">
        <v>15.3</v>
      </c>
      <c r="E20" s="45">
        <v>15.3</v>
      </c>
      <c r="F20" s="45">
        <v>15.3</v>
      </c>
      <c r="G20" s="45">
        <v>15.3</v>
      </c>
    </row>
    <row r="21" spans="1:7" s="18" customFormat="1" ht="15.75">
      <c r="A21" s="12" t="s">
        <v>92</v>
      </c>
      <c r="B21" s="13">
        <v>5033</v>
      </c>
      <c r="C21" s="45">
        <v>20</v>
      </c>
      <c r="D21" s="45">
        <v>20</v>
      </c>
      <c r="E21" s="45">
        <v>20</v>
      </c>
      <c r="F21" s="45">
        <v>20</v>
      </c>
      <c r="G21" s="45">
        <v>20</v>
      </c>
    </row>
    <row r="22" spans="1:7" s="18" customFormat="1" ht="15.75">
      <c r="A22" s="12" t="s">
        <v>93</v>
      </c>
      <c r="B22" s="13">
        <v>5034</v>
      </c>
      <c r="C22" s="45">
        <v>13.5</v>
      </c>
      <c r="D22" s="45">
        <v>13.5</v>
      </c>
      <c r="E22" s="45">
        <v>13.5</v>
      </c>
      <c r="F22" s="45">
        <v>13.5</v>
      </c>
      <c r="G22" s="45">
        <v>13.5</v>
      </c>
    </row>
    <row r="23" spans="1:7" s="18" customFormat="1" ht="15.75">
      <c r="A23" s="12" t="s">
        <v>94</v>
      </c>
      <c r="B23" s="13">
        <v>5035</v>
      </c>
      <c r="C23" s="45">
        <v>8</v>
      </c>
      <c r="D23" s="45">
        <v>8</v>
      </c>
      <c r="E23" s="45">
        <v>8</v>
      </c>
      <c r="F23" s="45">
        <v>8</v>
      </c>
      <c r="G23" s="45">
        <v>8</v>
      </c>
    </row>
    <row r="24" spans="1:7" s="18" customFormat="1" ht="15.75">
      <c r="A24" s="21" t="s">
        <v>95</v>
      </c>
      <c r="B24" s="22">
        <v>5036</v>
      </c>
      <c r="C24" s="45">
        <v>8</v>
      </c>
      <c r="D24" s="45">
        <v>8</v>
      </c>
      <c r="E24" s="45">
        <v>8</v>
      </c>
      <c r="F24" s="45">
        <v>8</v>
      </c>
      <c r="G24" s="45">
        <v>8</v>
      </c>
    </row>
    <row r="25" spans="1:7" s="18" customFormat="1" ht="15.75">
      <c r="A25" s="40" t="s">
        <v>116</v>
      </c>
      <c r="B25" s="41">
        <v>5040</v>
      </c>
      <c r="C25" s="46">
        <f>C11*C18</f>
        <v>7633.0999999999995</v>
      </c>
      <c r="D25" s="46">
        <f>D26+D28+D27+D29+D30+D31</f>
        <v>6892.9250000000002</v>
      </c>
      <c r="E25" s="46">
        <f>E26+E28+E27+E29+E30+E31</f>
        <v>6892.9250000000002</v>
      </c>
      <c r="F25" s="46">
        <f>F26+F28+F27+F29+F30+F31</f>
        <v>6892.9250000000002</v>
      </c>
      <c r="G25" s="46">
        <f>G26+G28+G27+G29+G30+G31</f>
        <v>6892.9250000000002</v>
      </c>
    </row>
    <row r="26" spans="1:7" s="18" customFormat="1" ht="15.75">
      <c r="A26" s="12" t="s">
        <v>109</v>
      </c>
      <c r="B26" s="13">
        <v>5041</v>
      </c>
      <c r="C26" s="45">
        <f>(D26+E26+F26+G26)/4</f>
        <v>96</v>
      </c>
      <c r="D26" s="45">
        <f>D5*D19</f>
        <v>96</v>
      </c>
      <c r="E26" s="45">
        <f>E5*E19</f>
        <v>96</v>
      </c>
      <c r="F26" s="45">
        <f>F5*F19</f>
        <v>96</v>
      </c>
      <c r="G26" s="45">
        <f>G5*G19</f>
        <v>96</v>
      </c>
    </row>
    <row r="27" spans="1:7" s="18" customFormat="1" ht="15.75">
      <c r="A27" s="14" t="s">
        <v>108</v>
      </c>
      <c r="B27" s="13">
        <v>5042</v>
      </c>
      <c r="C27" s="45">
        <f>(D27+E27+F27+G27)/4</f>
        <v>703.80000000000007</v>
      </c>
      <c r="D27" s="45">
        <f t="shared" ref="D27:G28" si="2">D20*D13</f>
        <v>703.80000000000007</v>
      </c>
      <c r="E27" s="45">
        <f t="shared" si="2"/>
        <v>703.80000000000007</v>
      </c>
      <c r="F27" s="45">
        <f t="shared" si="2"/>
        <v>703.80000000000007</v>
      </c>
      <c r="G27" s="45">
        <f t="shared" si="2"/>
        <v>703.80000000000007</v>
      </c>
    </row>
    <row r="28" spans="1:7" s="18" customFormat="1" ht="15.75">
      <c r="A28" s="12" t="s">
        <v>92</v>
      </c>
      <c r="B28" s="13">
        <v>5043</v>
      </c>
      <c r="C28" s="45">
        <f t="shared" ref="C28:C31" si="3">(D28+E28+F28+G28)/4</f>
        <v>2050</v>
      </c>
      <c r="D28" s="45">
        <f t="shared" si="2"/>
        <v>2050</v>
      </c>
      <c r="E28" s="45">
        <f t="shared" si="2"/>
        <v>2050</v>
      </c>
      <c r="F28" s="45">
        <f t="shared" si="2"/>
        <v>2050</v>
      </c>
      <c r="G28" s="45">
        <f t="shared" si="2"/>
        <v>2050</v>
      </c>
    </row>
    <row r="29" spans="1:7" s="18" customFormat="1" ht="15.75">
      <c r="A29" s="12" t="s">
        <v>93</v>
      </c>
      <c r="B29" s="13">
        <v>5044</v>
      </c>
      <c r="C29" s="45">
        <f t="shared" si="3"/>
        <v>2791.125</v>
      </c>
      <c r="D29" s="45">
        <f t="shared" ref="D29:G31" si="4">D15*D22</f>
        <v>2791.125</v>
      </c>
      <c r="E29" s="45">
        <f t="shared" si="4"/>
        <v>2791.125</v>
      </c>
      <c r="F29" s="45">
        <f t="shared" si="4"/>
        <v>2791.125</v>
      </c>
      <c r="G29" s="45">
        <f t="shared" si="4"/>
        <v>2791.125</v>
      </c>
    </row>
    <row r="30" spans="1:7" s="18" customFormat="1" ht="15.75">
      <c r="A30" s="12" t="s">
        <v>94</v>
      </c>
      <c r="B30" s="13">
        <v>5045</v>
      </c>
      <c r="C30" s="45">
        <f t="shared" si="3"/>
        <v>730</v>
      </c>
      <c r="D30" s="45">
        <f t="shared" si="4"/>
        <v>730</v>
      </c>
      <c r="E30" s="45">
        <f t="shared" si="4"/>
        <v>730</v>
      </c>
      <c r="F30" s="45">
        <f t="shared" si="4"/>
        <v>730</v>
      </c>
      <c r="G30" s="45">
        <f t="shared" si="4"/>
        <v>730</v>
      </c>
    </row>
    <row r="31" spans="1:7" s="18" customFormat="1" ht="15.75">
      <c r="A31" s="21" t="s">
        <v>95</v>
      </c>
      <c r="B31" s="22">
        <v>5046</v>
      </c>
      <c r="C31" s="45">
        <f t="shared" si="3"/>
        <v>522</v>
      </c>
      <c r="D31" s="45">
        <f t="shared" si="4"/>
        <v>522</v>
      </c>
      <c r="E31" s="45">
        <f t="shared" si="4"/>
        <v>522</v>
      </c>
      <c r="F31" s="45">
        <f t="shared" si="4"/>
        <v>522</v>
      </c>
      <c r="G31" s="45">
        <f t="shared" si="4"/>
        <v>522</v>
      </c>
    </row>
    <row r="32" spans="1:7" s="18" customFormat="1" ht="15.75">
      <c r="A32" s="40" t="s">
        <v>117</v>
      </c>
      <c r="B32" s="41">
        <v>5050</v>
      </c>
      <c r="C32" s="46">
        <f>D32+E32+F32+G32</f>
        <v>82715.100000000006</v>
      </c>
      <c r="D32" s="46">
        <f>SUM(D33:D38)</f>
        <v>20678.775000000001</v>
      </c>
      <c r="E32" s="46">
        <f>SUM(E33:E38)</f>
        <v>20678.775000000001</v>
      </c>
      <c r="F32" s="46">
        <f>SUM(F33:F38)</f>
        <v>20678.775000000001</v>
      </c>
      <c r="G32" s="46">
        <f>SUM(G33:G38)</f>
        <v>20678.775000000001</v>
      </c>
    </row>
    <row r="33" spans="1:7" s="18" customFormat="1" ht="15.75">
      <c r="A33" s="12" t="s">
        <v>91</v>
      </c>
      <c r="B33" s="13">
        <v>5051</v>
      </c>
      <c r="C33" s="45">
        <f>D33+E33+F33+G33</f>
        <v>1152</v>
      </c>
      <c r="D33" s="45">
        <f t="shared" ref="D33:G38" si="5">D26*3</f>
        <v>288</v>
      </c>
      <c r="E33" s="45">
        <f t="shared" si="5"/>
        <v>288</v>
      </c>
      <c r="F33" s="45">
        <f t="shared" si="5"/>
        <v>288</v>
      </c>
      <c r="G33" s="45">
        <f t="shared" si="5"/>
        <v>288</v>
      </c>
    </row>
    <row r="34" spans="1:7" s="18" customFormat="1" ht="15.75">
      <c r="A34" s="14" t="s">
        <v>108</v>
      </c>
      <c r="B34" s="13">
        <v>5052</v>
      </c>
      <c r="C34" s="45">
        <f>D34+E34+F34+G34</f>
        <v>8445.6</v>
      </c>
      <c r="D34" s="45">
        <f t="shared" si="5"/>
        <v>2111.4</v>
      </c>
      <c r="E34" s="45">
        <f t="shared" si="5"/>
        <v>2111.4</v>
      </c>
      <c r="F34" s="45">
        <f t="shared" si="5"/>
        <v>2111.4</v>
      </c>
      <c r="G34" s="45">
        <f t="shared" si="5"/>
        <v>2111.4</v>
      </c>
    </row>
    <row r="35" spans="1:7" s="18" customFormat="1" ht="15.75">
      <c r="A35" s="12" t="s">
        <v>92</v>
      </c>
      <c r="B35" s="13">
        <v>5053</v>
      </c>
      <c r="C35" s="45">
        <f>D35+E35+F35+G35</f>
        <v>24600</v>
      </c>
      <c r="D35" s="45">
        <f t="shared" si="5"/>
        <v>6150</v>
      </c>
      <c r="E35" s="45">
        <f t="shared" si="5"/>
        <v>6150</v>
      </c>
      <c r="F35" s="45">
        <f t="shared" si="5"/>
        <v>6150</v>
      </c>
      <c r="G35" s="45">
        <f t="shared" si="5"/>
        <v>6150</v>
      </c>
    </row>
    <row r="36" spans="1:7" s="18" customFormat="1" ht="15.75">
      <c r="A36" s="12" t="s">
        <v>93</v>
      </c>
      <c r="B36" s="13">
        <v>5054</v>
      </c>
      <c r="C36" s="45">
        <f t="shared" ref="C36:C38" si="6">D36+E36+F36+G36</f>
        <v>33493.5</v>
      </c>
      <c r="D36" s="45">
        <f t="shared" si="5"/>
        <v>8373.375</v>
      </c>
      <c r="E36" s="45">
        <f t="shared" si="5"/>
        <v>8373.375</v>
      </c>
      <c r="F36" s="45">
        <f t="shared" si="5"/>
        <v>8373.375</v>
      </c>
      <c r="G36" s="45">
        <f t="shared" si="5"/>
        <v>8373.375</v>
      </c>
    </row>
    <row r="37" spans="1:7" s="18" customFormat="1" ht="15.75">
      <c r="A37" s="12" t="s">
        <v>94</v>
      </c>
      <c r="B37" s="13">
        <v>5055</v>
      </c>
      <c r="C37" s="45">
        <f t="shared" si="6"/>
        <v>8760</v>
      </c>
      <c r="D37" s="45">
        <f t="shared" si="5"/>
        <v>2190</v>
      </c>
      <c r="E37" s="45">
        <f t="shared" si="5"/>
        <v>2190</v>
      </c>
      <c r="F37" s="45">
        <f t="shared" si="5"/>
        <v>2190</v>
      </c>
      <c r="G37" s="45">
        <f t="shared" si="5"/>
        <v>2190</v>
      </c>
    </row>
    <row r="38" spans="1:7" s="18" customFormat="1" ht="15.75">
      <c r="A38" s="12" t="s">
        <v>95</v>
      </c>
      <c r="B38" s="13">
        <v>5066</v>
      </c>
      <c r="C38" s="45">
        <f t="shared" si="6"/>
        <v>6264</v>
      </c>
      <c r="D38" s="45">
        <f t="shared" si="5"/>
        <v>1566</v>
      </c>
      <c r="E38" s="45">
        <f t="shared" si="5"/>
        <v>1566</v>
      </c>
      <c r="F38" s="45">
        <f t="shared" si="5"/>
        <v>1566</v>
      </c>
      <c r="G38" s="45">
        <f t="shared" si="5"/>
        <v>1566</v>
      </c>
    </row>
    <row r="39" spans="1:7" s="18" customFormat="1" ht="16.149999999999999" customHeight="1">
      <c r="A39" s="40" t="s">
        <v>118</v>
      </c>
      <c r="B39" s="41">
        <v>5060</v>
      </c>
      <c r="C39" s="46"/>
      <c r="D39" s="46"/>
      <c r="E39" s="46"/>
      <c r="F39" s="46"/>
      <c r="G39" s="46"/>
    </row>
  </sheetData>
  <mergeCells count="5">
    <mergeCell ref="A1:G1"/>
    <mergeCell ref="D2:G2"/>
    <mergeCell ref="A2:A3"/>
    <mergeCell ref="B2:B3"/>
    <mergeCell ref="C2:C3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showZeros="0" view="pageLayout" zoomScaleNormal="100" workbookViewId="0">
      <selection activeCell="D22" sqref="D22"/>
    </sheetView>
  </sheetViews>
  <sheetFormatPr defaultRowHeight="12.75"/>
  <cols>
    <col min="1" max="1" width="63.28515625" customWidth="1"/>
    <col min="2" max="2" width="7.7109375" bestFit="1" customWidth="1"/>
    <col min="3" max="3" width="12.7109375" customWidth="1"/>
    <col min="4" max="6" width="12" bestFit="1" customWidth="1"/>
    <col min="7" max="7" width="14.140625" bestFit="1" customWidth="1"/>
  </cols>
  <sheetData>
    <row r="1" spans="1:7" s="9" customFormat="1" ht="18.75">
      <c r="A1" s="294" t="s">
        <v>80</v>
      </c>
      <c r="B1" s="294"/>
      <c r="C1" s="294"/>
      <c r="D1" s="294"/>
      <c r="E1" s="294"/>
      <c r="F1" s="294"/>
      <c r="G1" s="294"/>
    </row>
    <row r="2" spans="1:7" s="9" customFormat="1" ht="33" customHeight="1">
      <c r="A2" s="275" t="s">
        <v>16</v>
      </c>
      <c r="B2" s="277" t="s">
        <v>50</v>
      </c>
      <c r="C2" s="277" t="s">
        <v>51</v>
      </c>
      <c r="D2" s="303" t="s">
        <v>47</v>
      </c>
      <c r="E2" s="304"/>
      <c r="F2" s="304"/>
      <c r="G2" s="305"/>
    </row>
    <row r="3" spans="1:7" s="9" customFormat="1" ht="33" customHeight="1">
      <c r="A3" s="276"/>
      <c r="B3" s="278"/>
      <c r="C3" s="278"/>
      <c r="D3" s="20" t="s">
        <v>52</v>
      </c>
      <c r="E3" s="20" t="s">
        <v>53</v>
      </c>
      <c r="F3" s="20" t="s">
        <v>54</v>
      </c>
      <c r="G3" s="20" t="s">
        <v>64</v>
      </c>
    </row>
    <row r="4" spans="1:7" s="9" customFormat="1" ht="15.75">
      <c r="A4" s="65" t="s">
        <v>81</v>
      </c>
      <c r="B4" s="11" t="s">
        <v>82</v>
      </c>
      <c r="C4" s="42"/>
      <c r="D4" s="138" t="s">
        <v>157</v>
      </c>
      <c r="E4" s="138" t="s">
        <v>157</v>
      </c>
      <c r="F4" s="138" t="s">
        <v>157</v>
      </c>
      <c r="G4" s="138" t="s">
        <v>157</v>
      </c>
    </row>
    <row r="5" spans="1:7" s="9" customFormat="1" ht="15.75">
      <c r="A5" s="65" t="s">
        <v>83</v>
      </c>
      <c r="B5" s="11" t="s">
        <v>84</v>
      </c>
      <c r="C5" s="42"/>
      <c r="D5" s="138" t="s">
        <v>157</v>
      </c>
      <c r="E5" s="138" t="s">
        <v>157</v>
      </c>
      <c r="F5" s="138" t="s">
        <v>157</v>
      </c>
      <c r="G5" s="138" t="s">
        <v>157</v>
      </c>
    </row>
    <row r="6" spans="1:7" s="9" customFormat="1" ht="15.75">
      <c r="A6" s="66" t="s">
        <v>85</v>
      </c>
      <c r="B6" s="67" t="s">
        <v>86</v>
      </c>
      <c r="C6" s="68">
        <f t="shared" ref="C6" si="0">C4+C5</f>
        <v>0</v>
      </c>
      <c r="D6" s="107" t="s">
        <v>157</v>
      </c>
      <c r="E6" s="107" t="s">
        <v>157</v>
      </c>
      <c r="F6" s="107" t="s">
        <v>157</v>
      </c>
      <c r="G6" s="107" t="s">
        <v>157</v>
      </c>
    </row>
    <row r="7" spans="1:7" s="9" customFormat="1" ht="15.75">
      <c r="A7" s="65" t="s">
        <v>87</v>
      </c>
      <c r="B7" s="11" t="s">
        <v>88</v>
      </c>
      <c r="C7" s="42">
        <v>0</v>
      </c>
      <c r="D7" s="42">
        <v>0</v>
      </c>
      <c r="E7" s="42">
        <v>0</v>
      </c>
      <c r="F7" s="42">
        <v>0</v>
      </c>
      <c r="G7" s="42">
        <v>0</v>
      </c>
    </row>
    <row r="8" spans="1:7" s="9" customFormat="1" ht="15.75">
      <c r="A8" s="65" t="s">
        <v>89</v>
      </c>
      <c r="B8" s="11" t="s">
        <v>90</v>
      </c>
      <c r="C8" s="42">
        <v>0</v>
      </c>
      <c r="D8" s="42">
        <v>0</v>
      </c>
      <c r="E8" s="42">
        <v>0</v>
      </c>
      <c r="F8" s="42">
        <v>0</v>
      </c>
      <c r="G8" s="42">
        <v>0</v>
      </c>
    </row>
    <row r="11" spans="1:7" ht="18">
      <c r="C11" s="15"/>
    </row>
  </sheetData>
  <mergeCells count="5">
    <mergeCell ref="A1:G1"/>
    <mergeCell ref="D2:G2"/>
    <mergeCell ref="A2:A3"/>
    <mergeCell ref="B2:B3"/>
    <mergeCell ref="C2:C3"/>
  </mergeCells>
  <pageMargins left="0.31496062992125984" right="0.31496062992125984" top="0.74803149606299213" bottom="0.74803149606299213" header="0.31496062992125984" footer="0.31496062992125984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4"/>
  <sheetViews>
    <sheetView zoomScaleNormal="100" zoomScalePageLayoutView="85" workbookViewId="0">
      <selection activeCell="A27" sqref="A27:A28"/>
    </sheetView>
  </sheetViews>
  <sheetFormatPr defaultColWidth="8.85546875" defaultRowHeight="15.75"/>
  <cols>
    <col min="1" max="1" width="45.7109375" style="43" customWidth="1"/>
    <col min="2" max="2" width="8.7109375" style="43" customWidth="1"/>
    <col min="3" max="3" width="12" style="43" bestFit="1" customWidth="1"/>
    <col min="4" max="5" width="10" style="43" bestFit="1" customWidth="1"/>
    <col min="6" max="6" width="13.42578125" style="43" customWidth="1"/>
    <col min="7" max="8" width="10.42578125" style="43" customWidth="1"/>
    <col min="9" max="9" width="8.85546875" style="43" bestFit="1" customWidth="1"/>
    <col min="10" max="10" width="13.7109375" style="43" customWidth="1"/>
    <col min="11" max="16384" width="8.85546875" style="43"/>
  </cols>
  <sheetData>
    <row r="1" spans="1:10" s="146" customFormat="1" ht="12">
      <c r="A1" s="144"/>
      <c r="B1" s="145"/>
      <c r="C1" s="145"/>
      <c r="G1" s="319" t="s">
        <v>182</v>
      </c>
      <c r="H1" s="319"/>
      <c r="I1" s="319"/>
    </row>
    <row r="2" spans="1:10" s="146" customFormat="1" ht="12">
      <c r="B2" s="145"/>
      <c r="C2" s="145"/>
      <c r="F2" s="147" t="s">
        <v>183</v>
      </c>
      <c r="I2" s="147"/>
    </row>
    <row r="3" spans="1:10" s="146" customFormat="1" ht="12">
      <c r="B3" s="145"/>
      <c r="C3" s="145"/>
      <c r="G3" s="146" t="s">
        <v>184</v>
      </c>
    </row>
    <row r="4" spans="1:10" s="146" customFormat="1" ht="12">
      <c r="B4" s="145"/>
      <c r="C4" s="145"/>
    </row>
    <row r="5" spans="1:10" s="146" customFormat="1" ht="12">
      <c r="B5" s="145"/>
      <c r="C5" s="145"/>
    </row>
    <row r="6" spans="1:10" s="146" customFormat="1" ht="12">
      <c r="B6" s="145"/>
      <c r="C6" s="145"/>
      <c r="G6" s="308" t="s">
        <v>18</v>
      </c>
      <c r="H6" s="308"/>
      <c r="I6" s="148" t="s">
        <v>157</v>
      </c>
    </row>
    <row r="7" spans="1:10" s="146" customFormat="1" ht="12">
      <c r="B7" s="145"/>
      <c r="C7" s="145"/>
      <c r="G7" s="308" t="s">
        <v>19</v>
      </c>
      <c r="H7" s="308"/>
      <c r="I7" s="148"/>
    </row>
    <row r="8" spans="1:10" s="146" customFormat="1" ht="12">
      <c r="B8" s="145"/>
      <c r="C8" s="145"/>
      <c r="G8" s="308" t="s">
        <v>159</v>
      </c>
      <c r="H8" s="308"/>
      <c r="I8" s="148"/>
    </row>
    <row r="9" spans="1:10" s="146" customFormat="1" ht="12">
      <c r="B9" s="145"/>
      <c r="C9" s="145"/>
      <c r="G9" s="320" t="s">
        <v>20</v>
      </c>
      <c r="H9" s="320"/>
      <c r="I9" s="320"/>
    </row>
    <row r="10" spans="1:10" s="146" customFormat="1" ht="12">
      <c r="B10" s="145"/>
      <c r="C10" s="145"/>
    </row>
    <row r="11" spans="1:10" s="146" customFormat="1" ht="12">
      <c r="B11" s="145"/>
      <c r="C11" s="145"/>
    </row>
    <row r="12" spans="1:10" s="146" customFormat="1" ht="12">
      <c r="A12" s="149" t="s">
        <v>144</v>
      </c>
      <c r="B12" s="323">
        <v>2024</v>
      </c>
      <c r="C12" s="323"/>
      <c r="D12" s="323"/>
      <c r="E12" s="323"/>
      <c r="F12" s="323"/>
      <c r="G12" s="320" t="s">
        <v>15</v>
      </c>
      <c r="H12" s="320"/>
      <c r="I12" s="320"/>
      <c r="J12" s="320"/>
    </row>
    <row r="13" spans="1:10" s="146" customFormat="1" ht="12">
      <c r="A13" s="150" t="s">
        <v>145</v>
      </c>
      <c r="B13" s="321" t="s">
        <v>160</v>
      </c>
      <c r="C13" s="322"/>
      <c r="D13" s="322"/>
      <c r="E13" s="322"/>
      <c r="F13" s="322"/>
      <c r="G13" s="308" t="s">
        <v>9</v>
      </c>
      <c r="H13" s="308"/>
      <c r="I13" s="325" t="s">
        <v>119</v>
      </c>
      <c r="J13" s="325"/>
    </row>
    <row r="14" spans="1:10" s="146" customFormat="1" ht="12">
      <c r="A14" s="150" t="s">
        <v>146</v>
      </c>
      <c r="B14" s="316" t="s">
        <v>147</v>
      </c>
      <c r="C14" s="316"/>
      <c r="D14" s="316"/>
      <c r="E14" s="316"/>
      <c r="F14" s="316"/>
      <c r="G14" s="308" t="s">
        <v>8</v>
      </c>
      <c r="H14" s="308"/>
      <c r="I14" s="308">
        <v>430</v>
      </c>
      <c r="J14" s="308"/>
    </row>
    <row r="15" spans="1:10" s="146" customFormat="1" ht="12">
      <c r="A15" s="150" t="s">
        <v>148</v>
      </c>
      <c r="B15" s="316" t="s">
        <v>161</v>
      </c>
      <c r="C15" s="316"/>
      <c r="D15" s="316"/>
      <c r="E15" s="316"/>
      <c r="F15" s="316"/>
      <c r="G15" s="308" t="s">
        <v>7</v>
      </c>
      <c r="H15" s="308"/>
      <c r="I15" s="308"/>
      <c r="J15" s="308"/>
    </row>
    <row r="16" spans="1:10" s="146" customFormat="1" ht="12">
      <c r="A16" s="150" t="s">
        <v>190</v>
      </c>
      <c r="B16" s="316" t="s">
        <v>164</v>
      </c>
      <c r="C16" s="316"/>
      <c r="D16" s="316"/>
      <c r="E16" s="316"/>
      <c r="F16" s="316"/>
      <c r="G16" s="308" t="s">
        <v>1</v>
      </c>
      <c r="H16" s="308"/>
      <c r="I16" s="308">
        <v>7184</v>
      </c>
      <c r="J16" s="308"/>
    </row>
    <row r="17" spans="1:10" s="146" customFormat="1" ht="12">
      <c r="A17" s="150" t="s">
        <v>150</v>
      </c>
      <c r="B17" s="316" t="s">
        <v>165</v>
      </c>
      <c r="C17" s="316"/>
      <c r="D17" s="316"/>
      <c r="E17" s="316"/>
      <c r="F17" s="316"/>
      <c r="G17" s="308" t="s">
        <v>0</v>
      </c>
      <c r="H17" s="308"/>
      <c r="I17" s="308"/>
      <c r="J17" s="308"/>
    </row>
    <row r="18" spans="1:10" s="146" customFormat="1" ht="12">
      <c r="A18" s="150" t="s">
        <v>151</v>
      </c>
      <c r="B18" s="316" t="s">
        <v>152</v>
      </c>
      <c r="C18" s="316"/>
      <c r="D18" s="316"/>
      <c r="E18" s="316"/>
      <c r="F18" s="316"/>
      <c r="G18" s="308" t="s">
        <v>153</v>
      </c>
      <c r="H18" s="308"/>
      <c r="I18" s="326">
        <v>86.1</v>
      </c>
      <c r="J18" s="326"/>
    </row>
    <row r="19" spans="1:10" s="146" customFormat="1" ht="12">
      <c r="A19" s="150" t="s">
        <v>154</v>
      </c>
      <c r="B19" s="316" t="s">
        <v>163</v>
      </c>
      <c r="C19" s="316"/>
      <c r="D19" s="316"/>
      <c r="E19" s="316"/>
      <c r="F19" s="316"/>
      <c r="G19" s="317"/>
      <c r="H19" s="318"/>
      <c r="I19" s="317"/>
      <c r="J19" s="318"/>
    </row>
    <row r="20" spans="1:10" s="146" customFormat="1" ht="12">
      <c r="A20" s="150" t="s">
        <v>155</v>
      </c>
      <c r="B20" s="316" t="s">
        <v>156</v>
      </c>
      <c r="C20" s="316"/>
      <c r="D20" s="316"/>
      <c r="E20" s="316"/>
      <c r="F20" s="316"/>
      <c r="G20" s="317"/>
      <c r="H20" s="318"/>
      <c r="I20" s="317"/>
      <c r="J20" s="318"/>
    </row>
    <row r="21" spans="1:10" s="146" customFormat="1" ht="12">
      <c r="A21" s="150" t="s">
        <v>6</v>
      </c>
      <c r="B21" s="316">
        <v>145</v>
      </c>
      <c r="C21" s="316"/>
      <c r="D21" s="316"/>
      <c r="E21" s="316"/>
      <c r="F21" s="316"/>
      <c r="G21" s="316" t="s">
        <v>13</v>
      </c>
      <c r="H21" s="316"/>
      <c r="I21" s="323" t="s">
        <v>157</v>
      </c>
      <c r="J21" s="323"/>
    </row>
    <row r="22" spans="1:10" s="146" customFormat="1" ht="12">
      <c r="A22" s="150" t="s">
        <v>2</v>
      </c>
      <c r="B22" s="316" t="s">
        <v>162</v>
      </c>
      <c r="C22" s="316"/>
      <c r="D22" s="316"/>
      <c r="E22" s="316"/>
      <c r="F22" s="316"/>
      <c r="G22" s="316" t="s">
        <v>14</v>
      </c>
      <c r="H22" s="316"/>
      <c r="I22" s="323"/>
      <c r="J22" s="323"/>
    </row>
    <row r="23" spans="1:10" s="146" customFormat="1" ht="12">
      <c r="A23" s="150" t="s">
        <v>3</v>
      </c>
      <c r="B23" s="316" t="s">
        <v>120</v>
      </c>
      <c r="C23" s="316"/>
      <c r="D23" s="316"/>
      <c r="E23" s="316"/>
      <c r="F23" s="316"/>
      <c r="G23" s="316"/>
      <c r="H23" s="316"/>
      <c r="I23" s="316"/>
      <c r="J23" s="316"/>
    </row>
    <row r="24" spans="1:10" s="146" customFormat="1" ht="12" customHeight="1">
      <c r="A24" s="150" t="s">
        <v>158</v>
      </c>
      <c r="B24" s="316" t="s">
        <v>121</v>
      </c>
      <c r="C24" s="316"/>
      <c r="D24" s="316"/>
      <c r="E24" s="316"/>
      <c r="F24" s="316"/>
      <c r="G24" s="316"/>
      <c r="H24" s="316"/>
      <c r="I24" s="316"/>
      <c r="J24" s="316"/>
    </row>
    <row r="25" spans="1:10" s="146" customFormat="1" ht="12">
      <c r="B25" s="145"/>
      <c r="C25" s="145"/>
      <c r="D25" s="145"/>
    </row>
    <row r="26" spans="1:10" s="146" customFormat="1" ht="12">
      <c r="A26" s="324" t="s">
        <v>193</v>
      </c>
      <c r="B26" s="324"/>
      <c r="C26" s="324"/>
      <c r="D26" s="324"/>
      <c r="E26" s="324"/>
      <c r="F26" s="324"/>
      <c r="G26" s="324"/>
      <c r="H26" s="324"/>
      <c r="I26" s="324"/>
    </row>
    <row r="27" spans="1:10" s="142" customFormat="1" ht="33.6" customHeight="1">
      <c r="A27" s="275" t="s">
        <v>16</v>
      </c>
      <c r="B27" s="311" t="s">
        <v>50</v>
      </c>
      <c r="C27" s="283" t="s">
        <v>97</v>
      </c>
      <c r="D27" s="284"/>
      <c r="E27" s="284"/>
      <c r="F27" s="285"/>
      <c r="G27" s="313" t="s">
        <v>98</v>
      </c>
      <c r="H27" s="314"/>
      <c r="I27" s="314"/>
      <c r="J27" s="315"/>
    </row>
    <row r="28" spans="1:10" s="142" customFormat="1" ht="31.5">
      <c r="A28" s="276"/>
      <c r="B28" s="312"/>
      <c r="C28" s="20" t="s">
        <v>99</v>
      </c>
      <c r="D28" s="20" t="s">
        <v>100</v>
      </c>
      <c r="E28" s="143" t="s">
        <v>101</v>
      </c>
      <c r="F28" s="143" t="s">
        <v>102</v>
      </c>
      <c r="G28" s="20" t="s">
        <v>99</v>
      </c>
      <c r="H28" s="20" t="s">
        <v>100</v>
      </c>
      <c r="I28" s="143" t="s">
        <v>101</v>
      </c>
      <c r="J28" s="143" t="s">
        <v>102</v>
      </c>
    </row>
    <row r="29" spans="1:10" s="142" customFormat="1">
      <c r="A29" s="272" t="s">
        <v>46</v>
      </c>
      <c r="B29" s="273"/>
      <c r="C29" s="273"/>
      <c r="D29" s="273"/>
      <c r="E29" s="273"/>
      <c r="F29" s="273"/>
      <c r="G29" s="273"/>
      <c r="H29" s="273"/>
      <c r="I29" s="273"/>
      <c r="J29" s="274"/>
    </row>
    <row r="30" spans="1:10">
      <c r="A30" s="309" t="s">
        <v>43</v>
      </c>
      <c r="B30" s="310"/>
      <c r="C30" s="310"/>
      <c r="D30" s="310"/>
      <c r="E30" s="310"/>
      <c r="F30" s="310"/>
      <c r="G30" s="310"/>
      <c r="H30" s="310"/>
      <c r="I30" s="310"/>
      <c r="J30" s="310"/>
    </row>
    <row r="31" spans="1:10" ht="29.25">
      <c r="A31" s="151" t="s">
        <v>111</v>
      </c>
      <c r="B31" s="152" t="s">
        <v>55</v>
      </c>
      <c r="C31" s="153"/>
      <c r="D31" s="153"/>
      <c r="E31" s="153"/>
      <c r="F31" s="154"/>
      <c r="G31" s="153"/>
      <c r="H31" s="153"/>
      <c r="I31" s="153"/>
      <c r="J31" s="154"/>
    </row>
    <row r="32" spans="1:10" ht="29.25">
      <c r="A32" s="151" t="s">
        <v>123</v>
      </c>
      <c r="B32" s="152" t="s">
        <v>56</v>
      </c>
      <c r="C32" s="153"/>
      <c r="D32" s="153"/>
      <c r="E32" s="153"/>
      <c r="F32" s="154"/>
      <c r="G32" s="153"/>
      <c r="H32" s="153"/>
      <c r="I32" s="153"/>
      <c r="J32" s="154"/>
    </row>
    <row r="33" spans="1:10" ht="75">
      <c r="A33" s="155" t="s">
        <v>166</v>
      </c>
      <c r="B33" s="156">
        <v>1021</v>
      </c>
      <c r="C33" s="157"/>
      <c r="D33" s="157"/>
      <c r="E33" s="157"/>
      <c r="F33" s="158"/>
      <c r="G33" s="157"/>
      <c r="H33" s="157"/>
      <c r="I33" s="157"/>
      <c r="J33" s="158"/>
    </row>
    <row r="34" spans="1:10" ht="29.25">
      <c r="A34" s="151" t="s">
        <v>124</v>
      </c>
      <c r="B34" s="152">
        <v>1030</v>
      </c>
      <c r="C34" s="153"/>
      <c r="D34" s="153"/>
      <c r="E34" s="153"/>
      <c r="F34" s="154"/>
      <c r="G34" s="153"/>
      <c r="H34" s="153"/>
      <c r="I34" s="153"/>
      <c r="J34" s="154"/>
    </row>
    <row r="35" spans="1:10" ht="30">
      <c r="A35" s="155" t="s">
        <v>107</v>
      </c>
      <c r="B35" s="156">
        <v>1031</v>
      </c>
      <c r="C35" s="157"/>
      <c r="D35" s="157"/>
      <c r="E35" s="157"/>
      <c r="F35" s="158"/>
      <c r="G35" s="157"/>
      <c r="H35" s="157"/>
      <c r="I35" s="157"/>
      <c r="J35" s="158"/>
    </row>
    <row r="36" spans="1:10">
      <c r="A36" s="155" t="s">
        <v>40</v>
      </c>
      <c r="B36" s="156">
        <v>1032</v>
      </c>
      <c r="C36" s="157"/>
      <c r="D36" s="157"/>
      <c r="E36" s="157"/>
      <c r="F36" s="158"/>
      <c r="G36" s="157"/>
      <c r="H36" s="157"/>
      <c r="I36" s="157"/>
      <c r="J36" s="158"/>
    </row>
    <row r="37" spans="1:10">
      <c r="A37" s="155" t="s">
        <v>41</v>
      </c>
      <c r="B37" s="156">
        <v>1033</v>
      </c>
      <c r="C37" s="157"/>
      <c r="D37" s="157"/>
      <c r="E37" s="157"/>
      <c r="F37" s="158"/>
      <c r="G37" s="157"/>
      <c r="H37" s="157"/>
      <c r="I37" s="157"/>
      <c r="J37" s="158"/>
    </row>
    <row r="38" spans="1:10" ht="29.25">
      <c r="A38" s="151" t="s">
        <v>126</v>
      </c>
      <c r="B38" s="152">
        <v>1040</v>
      </c>
      <c r="C38" s="153"/>
      <c r="D38" s="153"/>
      <c r="E38" s="153"/>
      <c r="F38" s="154"/>
      <c r="G38" s="153"/>
      <c r="H38" s="153"/>
      <c r="I38" s="153"/>
      <c r="J38" s="154"/>
    </row>
    <row r="39" spans="1:10">
      <c r="A39" s="151" t="s">
        <v>125</v>
      </c>
      <c r="B39" s="152">
        <v>1050</v>
      </c>
      <c r="C39" s="153"/>
      <c r="D39" s="153"/>
      <c r="E39" s="153"/>
      <c r="F39" s="154"/>
      <c r="G39" s="153"/>
      <c r="H39" s="153"/>
      <c r="I39" s="153"/>
      <c r="J39" s="154"/>
    </row>
    <row r="40" spans="1:10">
      <c r="A40" s="159" t="s">
        <v>169</v>
      </c>
      <c r="B40" s="160"/>
      <c r="C40" s="161"/>
      <c r="D40" s="161"/>
      <c r="E40" s="161"/>
      <c r="F40" s="162"/>
      <c r="G40" s="161"/>
      <c r="H40" s="161"/>
      <c r="I40" s="161"/>
      <c r="J40" s="162"/>
    </row>
    <row r="41" spans="1:10">
      <c r="A41" s="306" t="s">
        <v>44</v>
      </c>
      <c r="B41" s="307"/>
      <c r="C41" s="307"/>
      <c r="D41" s="307"/>
      <c r="E41" s="307"/>
      <c r="F41" s="307"/>
      <c r="G41" s="307"/>
      <c r="H41" s="307"/>
      <c r="I41" s="307"/>
      <c r="J41" s="307"/>
    </row>
    <row r="42" spans="1:10">
      <c r="A42" s="163" t="s">
        <v>24</v>
      </c>
      <c r="B42" s="164">
        <v>1060</v>
      </c>
      <c r="C42" s="165"/>
      <c r="D42" s="165"/>
      <c r="E42" s="165"/>
      <c r="F42" s="165"/>
      <c r="G42" s="165"/>
      <c r="H42" s="165"/>
      <c r="I42" s="165"/>
      <c r="J42" s="165"/>
    </row>
    <row r="43" spans="1:10">
      <c r="A43" s="163" t="s">
        <v>25</v>
      </c>
      <c r="B43" s="164">
        <v>1070</v>
      </c>
      <c r="C43" s="165"/>
      <c r="D43" s="165"/>
      <c r="E43" s="165"/>
      <c r="F43" s="165"/>
      <c r="G43" s="165"/>
      <c r="H43" s="165"/>
      <c r="I43" s="165"/>
      <c r="J43" s="165"/>
    </row>
    <row r="44" spans="1:10">
      <c r="A44" s="163" t="s">
        <v>26</v>
      </c>
      <c r="B44" s="164">
        <v>1080</v>
      </c>
      <c r="C44" s="165"/>
      <c r="D44" s="165"/>
      <c r="E44" s="165"/>
      <c r="F44" s="165"/>
      <c r="G44" s="165"/>
      <c r="H44" s="165"/>
      <c r="I44" s="165"/>
      <c r="J44" s="165"/>
    </row>
    <row r="45" spans="1:10">
      <c r="A45" s="163" t="s">
        <v>27</v>
      </c>
      <c r="B45" s="164">
        <v>1090</v>
      </c>
      <c r="C45" s="165"/>
      <c r="D45" s="165"/>
      <c r="E45" s="165"/>
      <c r="F45" s="165"/>
      <c r="G45" s="165"/>
      <c r="H45" s="165"/>
      <c r="I45" s="165"/>
      <c r="J45" s="165"/>
    </row>
    <row r="46" spans="1:10">
      <c r="A46" s="163" t="s">
        <v>28</v>
      </c>
      <c r="B46" s="164">
        <v>1100</v>
      </c>
      <c r="C46" s="165"/>
      <c r="D46" s="165"/>
      <c r="E46" s="165"/>
      <c r="F46" s="165"/>
      <c r="G46" s="165"/>
      <c r="H46" s="165"/>
      <c r="I46" s="165"/>
      <c r="J46" s="165"/>
    </row>
    <row r="47" spans="1:10">
      <c r="A47" s="163" t="s">
        <v>29</v>
      </c>
      <c r="B47" s="164">
        <v>1110</v>
      </c>
      <c r="C47" s="165"/>
      <c r="D47" s="165"/>
      <c r="E47" s="165"/>
      <c r="F47" s="165"/>
      <c r="G47" s="165"/>
      <c r="H47" s="165"/>
      <c r="I47" s="165"/>
      <c r="J47" s="165"/>
    </row>
    <row r="48" spans="1:10">
      <c r="A48" s="163" t="s">
        <v>30</v>
      </c>
      <c r="B48" s="164">
        <v>1120</v>
      </c>
      <c r="C48" s="165"/>
      <c r="D48" s="165"/>
      <c r="E48" s="165"/>
      <c r="F48" s="165"/>
      <c r="G48" s="165"/>
      <c r="H48" s="165"/>
      <c r="I48" s="165"/>
      <c r="J48" s="165"/>
    </row>
    <row r="49" spans="1:10" ht="30">
      <c r="A49" s="163" t="s">
        <v>48</v>
      </c>
      <c r="B49" s="164">
        <v>1130</v>
      </c>
      <c r="C49" s="165"/>
      <c r="D49" s="165"/>
      <c r="E49" s="165"/>
      <c r="F49" s="165"/>
      <c r="G49" s="165"/>
      <c r="H49" s="165"/>
      <c r="I49" s="165"/>
      <c r="J49" s="165"/>
    </row>
    <row r="50" spans="1:10">
      <c r="A50" s="166" t="s">
        <v>31</v>
      </c>
      <c r="B50" s="167">
        <v>1131</v>
      </c>
      <c r="C50" s="168"/>
      <c r="D50" s="168"/>
      <c r="E50" s="168"/>
      <c r="F50" s="168"/>
      <c r="G50" s="168"/>
      <c r="H50" s="168"/>
      <c r="I50" s="168"/>
      <c r="J50" s="168"/>
    </row>
    <row r="51" spans="1:10" ht="30">
      <c r="A51" s="166" t="s">
        <v>32</v>
      </c>
      <c r="B51" s="167">
        <v>1132</v>
      </c>
      <c r="C51" s="168"/>
      <c r="D51" s="168"/>
      <c r="E51" s="168"/>
      <c r="F51" s="168"/>
      <c r="G51" s="168"/>
      <c r="H51" s="168"/>
      <c r="I51" s="168"/>
      <c r="J51" s="168"/>
    </row>
    <row r="52" spans="1:10">
      <c r="A52" s="166" t="s">
        <v>33</v>
      </c>
      <c r="B52" s="167">
        <v>1133</v>
      </c>
      <c r="C52" s="168"/>
      <c r="D52" s="168"/>
      <c r="E52" s="168"/>
      <c r="F52" s="168"/>
      <c r="G52" s="168"/>
      <c r="H52" s="168"/>
      <c r="I52" s="168"/>
      <c r="J52" s="168"/>
    </row>
    <row r="53" spans="1:10">
      <c r="A53" s="166" t="s">
        <v>34</v>
      </c>
      <c r="B53" s="167">
        <v>1134</v>
      </c>
      <c r="C53" s="168"/>
      <c r="D53" s="168"/>
      <c r="E53" s="168"/>
      <c r="F53" s="168"/>
      <c r="G53" s="168"/>
      <c r="H53" s="168"/>
      <c r="I53" s="168"/>
      <c r="J53" s="168"/>
    </row>
    <row r="54" spans="1:10">
      <c r="A54" s="166" t="s">
        <v>35</v>
      </c>
      <c r="B54" s="167">
        <v>1135</v>
      </c>
      <c r="C54" s="168"/>
      <c r="D54" s="168"/>
      <c r="E54" s="168"/>
      <c r="F54" s="168"/>
      <c r="G54" s="168"/>
      <c r="H54" s="168"/>
      <c r="I54" s="168"/>
      <c r="J54" s="168"/>
    </row>
    <row r="55" spans="1:10">
      <c r="A55" s="166" t="s">
        <v>36</v>
      </c>
      <c r="B55" s="167">
        <v>1136</v>
      </c>
      <c r="C55" s="168"/>
      <c r="D55" s="168"/>
      <c r="E55" s="168"/>
      <c r="F55" s="168"/>
      <c r="G55" s="168"/>
      <c r="H55" s="168"/>
      <c r="I55" s="168"/>
      <c r="J55" s="168"/>
    </row>
    <row r="56" spans="1:10" ht="45">
      <c r="A56" s="163" t="s">
        <v>37</v>
      </c>
      <c r="B56" s="164">
        <v>1140</v>
      </c>
      <c r="C56" s="165"/>
      <c r="D56" s="165"/>
      <c r="E56" s="165"/>
      <c r="F56" s="165"/>
      <c r="G56" s="165"/>
      <c r="H56" s="165"/>
      <c r="I56" s="165"/>
      <c r="J56" s="165"/>
    </row>
    <row r="57" spans="1:10">
      <c r="A57" s="163" t="s">
        <v>38</v>
      </c>
      <c r="B57" s="164">
        <v>1150</v>
      </c>
      <c r="C57" s="165"/>
      <c r="D57" s="165"/>
      <c r="E57" s="165"/>
      <c r="F57" s="165"/>
      <c r="G57" s="165"/>
      <c r="H57" s="165"/>
      <c r="I57" s="165"/>
      <c r="J57" s="165"/>
    </row>
    <row r="58" spans="1:10">
      <c r="A58" s="166" t="s">
        <v>133</v>
      </c>
      <c r="B58" s="156">
        <v>1151</v>
      </c>
      <c r="C58" s="168"/>
      <c r="D58" s="168"/>
      <c r="E58" s="168"/>
      <c r="F58" s="168"/>
      <c r="G58" s="168"/>
      <c r="H58" s="168"/>
      <c r="I58" s="168"/>
      <c r="J58" s="168"/>
    </row>
    <row r="59" spans="1:10">
      <c r="A59" s="166" t="s">
        <v>134</v>
      </c>
      <c r="B59" s="156">
        <v>1152</v>
      </c>
      <c r="C59" s="168"/>
      <c r="D59" s="168"/>
      <c r="E59" s="168"/>
      <c r="F59" s="168"/>
      <c r="G59" s="168"/>
      <c r="H59" s="168"/>
      <c r="I59" s="168"/>
      <c r="J59" s="168"/>
    </row>
    <row r="60" spans="1:10">
      <c r="A60" s="169" t="s">
        <v>39</v>
      </c>
      <c r="B60" s="170">
        <v>1160</v>
      </c>
      <c r="C60" s="171"/>
      <c r="D60" s="171"/>
      <c r="E60" s="171"/>
      <c r="F60" s="171"/>
      <c r="G60" s="171"/>
      <c r="H60" s="171"/>
      <c r="I60" s="171"/>
      <c r="J60" s="171"/>
    </row>
    <row r="61" spans="1:10">
      <c r="A61" s="172" t="s">
        <v>167</v>
      </c>
      <c r="B61" s="173"/>
      <c r="C61" s="174"/>
      <c r="D61" s="174"/>
      <c r="E61" s="174"/>
      <c r="F61" s="174"/>
      <c r="G61" s="174"/>
      <c r="H61" s="174"/>
      <c r="I61" s="174"/>
      <c r="J61" s="174"/>
    </row>
    <row r="62" spans="1:10">
      <c r="A62" s="306" t="s">
        <v>59</v>
      </c>
      <c r="B62" s="307"/>
      <c r="C62" s="307"/>
      <c r="D62" s="307"/>
      <c r="E62" s="307"/>
      <c r="F62" s="307"/>
      <c r="G62" s="307"/>
      <c r="H62" s="307"/>
      <c r="I62" s="307"/>
      <c r="J62" s="307"/>
    </row>
    <row r="63" spans="1:10" ht="31.5">
      <c r="A63" s="175" t="s">
        <v>127</v>
      </c>
      <c r="B63" s="176" t="s">
        <v>60</v>
      </c>
      <c r="C63" s="136"/>
      <c r="D63" s="136"/>
      <c r="E63" s="136"/>
      <c r="F63" s="136"/>
      <c r="G63" s="136"/>
      <c r="H63" s="136"/>
      <c r="I63" s="136"/>
      <c r="J63" s="175"/>
    </row>
    <row r="64" spans="1:10" ht="31.5">
      <c r="A64" s="177" t="s">
        <v>104</v>
      </c>
      <c r="B64" s="35">
        <v>2011</v>
      </c>
      <c r="C64" s="131"/>
      <c r="D64" s="131"/>
      <c r="E64" s="131"/>
      <c r="F64" s="131"/>
      <c r="G64" s="131"/>
      <c r="H64" s="131"/>
      <c r="I64" s="131"/>
      <c r="J64" s="177"/>
    </row>
    <row r="65" spans="1:10">
      <c r="A65" s="177" t="s">
        <v>106</v>
      </c>
      <c r="B65" s="35">
        <v>2012</v>
      </c>
      <c r="C65" s="131"/>
      <c r="D65" s="131"/>
      <c r="E65" s="131"/>
      <c r="F65" s="131"/>
      <c r="G65" s="131"/>
      <c r="H65" s="131"/>
      <c r="I65" s="131"/>
      <c r="J65" s="177"/>
    </row>
    <row r="66" spans="1:10" ht="31.5">
      <c r="A66" s="175" t="s">
        <v>61</v>
      </c>
      <c r="B66" s="176" t="s">
        <v>128</v>
      </c>
      <c r="C66" s="136"/>
      <c r="D66" s="136"/>
      <c r="E66" s="136"/>
      <c r="F66" s="136"/>
      <c r="G66" s="136"/>
      <c r="H66" s="136"/>
      <c r="I66" s="136"/>
      <c r="J66" s="175"/>
    </row>
    <row r="67" spans="1:10">
      <c r="A67" s="177" t="s">
        <v>103</v>
      </c>
      <c r="B67" s="35">
        <v>2021</v>
      </c>
      <c r="C67" s="131"/>
      <c r="D67" s="131"/>
      <c r="E67" s="131"/>
      <c r="F67" s="131"/>
      <c r="G67" s="131"/>
      <c r="H67" s="131"/>
      <c r="I67" s="131"/>
      <c r="J67" s="177"/>
    </row>
    <row r="68" spans="1:10">
      <c r="A68" s="177" t="s">
        <v>105</v>
      </c>
      <c r="B68" s="35">
        <v>2022</v>
      </c>
      <c r="C68" s="131"/>
      <c r="D68" s="131"/>
      <c r="E68" s="131"/>
      <c r="F68" s="131"/>
      <c r="G68" s="131"/>
      <c r="H68" s="131"/>
      <c r="I68" s="131"/>
      <c r="J68" s="177"/>
    </row>
    <row r="69" spans="1:10">
      <c r="A69" s="177" t="s">
        <v>132</v>
      </c>
      <c r="B69" s="35">
        <v>2023</v>
      </c>
      <c r="C69" s="131"/>
      <c r="D69" s="131"/>
      <c r="E69" s="131"/>
      <c r="F69" s="131"/>
      <c r="G69" s="131"/>
      <c r="H69" s="131"/>
      <c r="I69" s="131"/>
      <c r="J69" s="177"/>
    </row>
    <row r="70" spans="1:10" ht="31.5">
      <c r="A70" s="178" t="s">
        <v>129</v>
      </c>
      <c r="B70" s="176" t="s">
        <v>130</v>
      </c>
      <c r="C70" s="136"/>
      <c r="D70" s="136"/>
      <c r="E70" s="136"/>
      <c r="F70" s="136"/>
      <c r="G70" s="136"/>
      <c r="H70" s="136"/>
      <c r="I70" s="136"/>
      <c r="J70" s="178"/>
    </row>
    <row r="71" spans="1:10">
      <c r="A71" s="179" t="s">
        <v>62</v>
      </c>
      <c r="B71" s="180" t="s">
        <v>131</v>
      </c>
      <c r="C71" s="137"/>
      <c r="D71" s="137"/>
      <c r="E71" s="137"/>
      <c r="F71" s="137"/>
      <c r="G71" s="137"/>
      <c r="H71" s="137"/>
      <c r="I71" s="137"/>
      <c r="J71" s="179"/>
    </row>
    <row r="72" spans="1:10">
      <c r="A72" s="306" t="s">
        <v>112</v>
      </c>
      <c r="B72" s="307"/>
      <c r="C72" s="307"/>
      <c r="D72" s="307"/>
      <c r="E72" s="307"/>
      <c r="F72" s="307"/>
      <c r="G72" s="307"/>
      <c r="H72" s="307"/>
      <c r="I72" s="307"/>
      <c r="J72" s="307"/>
    </row>
    <row r="73" spans="1:10">
      <c r="A73" s="181" t="s">
        <v>171</v>
      </c>
      <c r="B73" s="182">
        <v>3010</v>
      </c>
      <c r="C73" s="183"/>
      <c r="D73" s="183"/>
      <c r="E73" s="183"/>
      <c r="F73" s="183"/>
      <c r="G73" s="183"/>
      <c r="H73" s="183"/>
      <c r="I73" s="183"/>
      <c r="J73" s="183"/>
    </row>
    <row r="74" spans="1:10" ht="28.5">
      <c r="A74" s="184" t="s">
        <v>172</v>
      </c>
      <c r="B74" s="185">
        <v>3020</v>
      </c>
      <c r="C74" s="186"/>
      <c r="D74" s="186"/>
      <c r="E74" s="186"/>
      <c r="F74" s="186"/>
      <c r="G74" s="186"/>
      <c r="H74" s="186"/>
      <c r="I74" s="186"/>
      <c r="J74" s="186"/>
    </row>
    <row r="75" spans="1:10" ht="75">
      <c r="A75" s="155" t="s">
        <v>166</v>
      </c>
      <c r="B75" s="187">
        <v>3021</v>
      </c>
      <c r="C75" s="188"/>
      <c r="D75" s="189"/>
      <c r="E75" s="190"/>
      <c r="F75" s="190"/>
      <c r="G75" s="190"/>
      <c r="H75" s="190"/>
      <c r="I75" s="190"/>
      <c r="J75" s="190"/>
    </row>
    <row r="76" spans="1:10">
      <c r="A76" s="181" t="s">
        <v>65</v>
      </c>
      <c r="B76" s="182">
        <v>3030</v>
      </c>
      <c r="C76" s="183"/>
      <c r="D76" s="183"/>
      <c r="E76" s="183"/>
      <c r="F76" s="183"/>
      <c r="G76" s="183"/>
      <c r="H76" s="183"/>
      <c r="I76" s="183"/>
      <c r="J76" s="183"/>
    </row>
    <row r="77" spans="1:10">
      <c r="A77" s="184" t="s">
        <v>185</v>
      </c>
      <c r="B77" s="185">
        <v>3040</v>
      </c>
      <c r="C77" s="186"/>
      <c r="D77" s="186"/>
      <c r="E77" s="186"/>
      <c r="F77" s="186"/>
      <c r="G77" s="186"/>
      <c r="H77" s="186"/>
      <c r="I77" s="186"/>
      <c r="J77" s="186"/>
    </row>
    <row r="78" spans="1:10">
      <c r="A78" s="191" t="s">
        <v>136</v>
      </c>
      <c r="B78" s="192" t="s">
        <v>175</v>
      </c>
      <c r="C78" s="168"/>
      <c r="D78" s="168"/>
      <c r="E78" s="168"/>
      <c r="F78" s="168"/>
      <c r="G78" s="168"/>
      <c r="H78" s="168"/>
      <c r="I78" s="168"/>
      <c r="J78" s="168"/>
    </row>
    <row r="79" spans="1:10" ht="30">
      <c r="A79" s="191" t="s">
        <v>137</v>
      </c>
      <c r="B79" s="192" t="s">
        <v>176</v>
      </c>
      <c r="C79" s="168"/>
      <c r="D79" s="168"/>
      <c r="E79" s="168"/>
      <c r="F79" s="168"/>
      <c r="G79" s="168"/>
      <c r="H79" s="168"/>
      <c r="I79" s="168"/>
      <c r="J79" s="168"/>
    </row>
    <row r="80" spans="1:10">
      <c r="A80" s="191" t="s">
        <v>138</v>
      </c>
      <c r="B80" s="192" t="s">
        <v>177</v>
      </c>
      <c r="C80" s="168"/>
      <c r="D80" s="168"/>
      <c r="E80" s="168"/>
      <c r="F80" s="168"/>
      <c r="G80" s="168"/>
      <c r="H80" s="168"/>
      <c r="I80" s="168"/>
      <c r="J80" s="168"/>
    </row>
    <row r="81" spans="1:10">
      <c r="A81" s="184" t="s">
        <v>186</v>
      </c>
      <c r="B81" s="193">
        <v>3050</v>
      </c>
      <c r="C81" s="186"/>
      <c r="D81" s="186"/>
      <c r="E81" s="194"/>
      <c r="F81" s="194"/>
      <c r="G81" s="194"/>
      <c r="H81" s="194"/>
      <c r="I81" s="194"/>
      <c r="J81" s="194"/>
    </row>
    <row r="82" spans="1:10" ht="30">
      <c r="A82" s="191" t="s">
        <v>140</v>
      </c>
      <c r="B82" s="192" t="s">
        <v>178</v>
      </c>
      <c r="C82" s="168"/>
      <c r="D82" s="168"/>
      <c r="E82" s="168"/>
      <c r="F82" s="168"/>
      <c r="G82" s="168"/>
      <c r="H82" s="168"/>
      <c r="I82" s="168"/>
      <c r="J82" s="168"/>
    </row>
    <row r="83" spans="1:10" ht="30">
      <c r="A83" s="191" t="s">
        <v>141</v>
      </c>
      <c r="B83" s="192" t="s">
        <v>179</v>
      </c>
      <c r="C83" s="168"/>
      <c r="D83" s="168"/>
      <c r="E83" s="168"/>
      <c r="F83" s="168"/>
      <c r="G83" s="168"/>
      <c r="H83" s="168"/>
      <c r="I83" s="168"/>
      <c r="J83" s="168"/>
    </row>
    <row r="84" spans="1:10">
      <c r="A84" s="191" t="s">
        <v>142</v>
      </c>
      <c r="B84" s="192" t="s">
        <v>180</v>
      </c>
      <c r="C84" s="168"/>
      <c r="D84" s="168"/>
      <c r="E84" s="168"/>
      <c r="F84" s="168"/>
      <c r="G84" s="168"/>
      <c r="H84" s="168"/>
      <c r="I84" s="168"/>
      <c r="J84" s="168"/>
    </row>
    <row r="85" spans="1:10" ht="28.5">
      <c r="A85" s="184" t="s">
        <v>143</v>
      </c>
      <c r="B85" s="193">
        <v>3060</v>
      </c>
      <c r="C85" s="186"/>
      <c r="D85" s="186"/>
      <c r="E85" s="194"/>
      <c r="F85" s="194"/>
      <c r="G85" s="194"/>
      <c r="H85" s="194"/>
      <c r="I85" s="194"/>
      <c r="J85" s="194"/>
    </row>
    <row r="86" spans="1:10">
      <c r="A86" s="184" t="s">
        <v>181</v>
      </c>
      <c r="B86" s="193">
        <v>3070</v>
      </c>
      <c r="C86" s="186"/>
      <c r="D86" s="194"/>
      <c r="E86" s="194"/>
      <c r="F86" s="194"/>
      <c r="G86" s="194"/>
      <c r="H86" s="194"/>
      <c r="I86" s="194"/>
      <c r="J86" s="194"/>
    </row>
    <row r="87" spans="1:10">
      <c r="A87" s="181" t="s">
        <v>185</v>
      </c>
      <c r="B87" s="182">
        <v>3040</v>
      </c>
      <c r="C87" s="183"/>
      <c r="D87" s="183"/>
      <c r="E87" s="183"/>
      <c r="F87" s="183"/>
      <c r="G87" s="183"/>
      <c r="H87" s="183"/>
      <c r="I87" s="183"/>
      <c r="J87" s="183"/>
    </row>
    <row r="88" spans="1:10">
      <c r="A88" s="184" t="s">
        <v>136</v>
      </c>
      <c r="B88" s="185" t="s">
        <v>175</v>
      </c>
      <c r="C88" s="186"/>
      <c r="D88" s="186"/>
      <c r="E88" s="186"/>
      <c r="F88" s="186"/>
      <c r="G88" s="186"/>
      <c r="H88" s="186"/>
      <c r="I88" s="186"/>
      <c r="J88" s="186"/>
    </row>
    <row r="89" spans="1:10" ht="30">
      <c r="A89" s="155" t="s">
        <v>137</v>
      </c>
      <c r="B89" s="187" t="s">
        <v>176</v>
      </c>
      <c r="C89" s="188"/>
      <c r="D89" s="189"/>
      <c r="E89" s="190"/>
      <c r="F89" s="190"/>
      <c r="G89" s="190"/>
      <c r="H89" s="190"/>
      <c r="I89" s="190"/>
      <c r="J89" s="190"/>
    </row>
    <row r="90" spans="1:10">
      <c r="A90" s="181" t="s">
        <v>138</v>
      </c>
      <c r="B90" s="182" t="s">
        <v>177</v>
      </c>
      <c r="C90" s="183"/>
      <c r="D90" s="183"/>
      <c r="E90" s="183"/>
      <c r="F90" s="183"/>
      <c r="G90" s="183"/>
      <c r="H90" s="183"/>
      <c r="I90" s="183"/>
      <c r="J90" s="183"/>
    </row>
    <row r="91" spans="1:10">
      <c r="A91" s="184" t="s">
        <v>186</v>
      </c>
      <c r="B91" s="185">
        <v>3050</v>
      </c>
      <c r="C91" s="186"/>
      <c r="D91" s="186"/>
      <c r="E91" s="186"/>
      <c r="F91" s="186"/>
      <c r="G91" s="186"/>
      <c r="H91" s="186"/>
      <c r="I91" s="186"/>
      <c r="J91" s="186"/>
    </row>
    <row r="92" spans="1:10" ht="30">
      <c r="A92" s="191" t="s">
        <v>140</v>
      </c>
      <c r="B92" s="192" t="s">
        <v>178</v>
      </c>
      <c r="C92" s="168"/>
      <c r="D92" s="168"/>
      <c r="E92" s="168"/>
      <c r="F92" s="168"/>
      <c r="G92" s="168"/>
      <c r="H92" s="168"/>
      <c r="I92" s="168"/>
      <c r="J92" s="168"/>
    </row>
    <row r="93" spans="1:10" ht="30">
      <c r="A93" s="191" t="s">
        <v>141</v>
      </c>
      <c r="B93" s="192" t="s">
        <v>179</v>
      </c>
      <c r="C93" s="168"/>
      <c r="D93" s="168"/>
      <c r="E93" s="168"/>
      <c r="F93" s="168"/>
      <c r="G93" s="168"/>
      <c r="H93" s="168"/>
      <c r="I93" s="168"/>
      <c r="J93" s="168"/>
    </row>
    <row r="94" spans="1:10">
      <c r="A94" s="191" t="s">
        <v>142</v>
      </c>
      <c r="B94" s="192" t="s">
        <v>180</v>
      </c>
      <c r="C94" s="168"/>
      <c r="D94" s="168"/>
      <c r="E94" s="168"/>
      <c r="F94" s="168"/>
      <c r="G94" s="168"/>
      <c r="H94" s="168"/>
      <c r="I94" s="168"/>
      <c r="J94" s="168"/>
    </row>
    <row r="95" spans="1:10" ht="28.5">
      <c r="A95" s="184" t="s">
        <v>143</v>
      </c>
      <c r="B95" s="193">
        <v>3060</v>
      </c>
      <c r="C95" s="186"/>
      <c r="D95" s="186"/>
      <c r="E95" s="194"/>
      <c r="F95" s="194"/>
      <c r="G95" s="194"/>
      <c r="H95" s="194"/>
      <c r="I95" s="194"/>
      <c r="J95" s="194"/>
    </row>
    <row r="96" spans="1:10">
      <c r="A96" s="191" t="s">
        <v>181</v>
      </c>
      <c r="B96" s="192">
        <v>3070</v>
      </c>
      <c r="C96" s="168"/>
      <c r="D96" s="168"/>
      <c r="E96" s="168"/>
      <c r="F96" s="168"/>
      <c r="G96" s="168"/>
      <c r="H96" s="168"/>
      <c r="I96" s="168"/>
      <c r="J96" s="168"/>
    </row>
    <row r="97" spans="1:10">
      <c r="A97" s="306" t="s">
        <v>66</v>
      </c>
      <c r="B97" s="307"/>
      <c r="C97" s="307"/>
      <c r="D97" s="307"/>
      <c r="E97" s="307"/>
      <c r="F97" s="307"/>
      <c r="G97" s="307"/>
      <c r="H97" s="307"/>
      <c r="I97" s="307"/>
      <c r="J97" s="307"/>
    </row>
    <row r="98" spans="1:10" ht="30">
      <c r="A98" s="195" t="s">
        <v>67</v>
      </c>
      <c r="B98" s="196" t="s">
        <v>68</v>
      </c>
      <c r="C98" s="197"/>
      <c r="D98" s="197"/>
      <c r="E98" s="197"/>
      <c r="F98" s="197"/>
      <c r="G98" s="197"/>
      <c r="H98" s="197"/>
      <c r="I98" s="197"/>
      <c r="J98" s="195"/>
    </row>
    <row r="99" spans="1:10">
      <c r="A99" s="198" t="s">
        <v>69</v>
      </c>
      <c r="B99" s="199" t="s">
        <v>70</v>
      </c>
      <c r="C99" s="200"/>
      <c r="D99" s="200"/>
      <c r="E99" s="200"/>
      <c r="F99" s="200"/>
      <c r="G99" s="200"/>
      <c r="H99" s="200"/>
      <c r="I99" s="200"/>
      <c r="J99" s="198"/>
    </row>
    <row r="100" spans="1:10">
      <c r="A100" s="198" t="s">
        <v>21</v>
      </c>
      <c r="B100" s="199" t="s">
        <v>71</v>
      </c>
      <c r="C100" s="200"/>
      <c r="D100" s="200"/>
      <c r="E100" s="200"/>
      <c r="F100" s="200"/>
      <c r="G100" s="200"/>
      <c r="H100" s="200"/>
      <c r="I100" s="200"/>
      <c r="J100" s="198"/>
    </row>
    <row r="101" spans="1:10">
      <c r="A101" s="198" t="s">
        <v>22</v>
      </c>
      <c r="B101" s="199" t="s">
        <v>72</v>
      </c>
      <c r="C101" s="200"/>
      <c r="D101" s="200"/>
      <c r="E101" s="200"/>
      <c r="F101" s="200"/>
      <c r="G101" s="200"/>
      <c r="H101" s="200"/>
      <c r="I101" s="200"/>
      <c r="J101" s="198"/>
    </row>
    <row r="102" spans="1:10">
      <c r="A102" s="201" t="s">
        <v>73</v>
      </c>
      <c r="B102" s="202" t="s">
        <v>74</v>
      </c>
      <c r="C102" s="197"/>
      <c r="D102" s="197"/>
      <c r="E102" s="197"/>
      <c r="F102" s="197"/>
      <c r="G102" s="197"/>
      <c r="H102" s="197"/>
      <c r="I102" s="197"/>
      <c r="J102" s="201"/>
    </row>
    <row r="103" spans="1:10" ht="30">
      <c r="A103" s="203" t="s">
        <v>23</v>
      </c>
      <c r="B103" s="204" t="s">
        <v>75</v>
      </c>
      <c r="C103" s="205"/>
      <c r="D103" s="205"/>
      <c r="E103" s="205"/>
      <c r="F103" s="205"/>
      <c r="G103" s="205"/>
      <c r="H103" s="205"/>
      <c r="I103" s="205"/>
      <c r="J103" s="203"/>
    </row>
    <row r="104" spans="1:10">
      <c r="A104" s="198" t="s">
        <v>69</v>
      </c>
      <c r="B104" s="199" t="s">
        <v>76</v>
      </c>
      <c r="C104" s="200"/>
      <c r="D104" s="200"/>
      <c r="E104" s="200"/>
      <c r="F104" s="200"/>
      <c r="G104" s="200"/>
      <c r="H104" s="200"/>
      <c r="I104" s="200"/>
      <c r="J104" s="198"/>
    </row>
    <row r="105" spans="1:10">
      <c r="A105" s="198" t="s">
        <v>21</v>
      </c>
      <c r="B105" s="199" t="s">
        <v>77</v>
      </c>
      <c r="C105" s="200"/>
      <c r="D105" s="200"/>
      <c r="E105" s="200"/>
      <c r="F105" s="200"/>
      <c r="G105" s="200"/>
      <c r="H105" s="200"/>
      <c r="I105" s="200"/>
      <c r="J105" s="198"/>
    </row>
    <row r="106" spans="1:10">
      <c r="A106" s="198" t="s">
        <v>22</v>
      </c>
      <c r="B106" s="199" t="s">
        <v>78</v>
      </c>
      <c r="C106" s="200"/>
      <c r="D106" s="200"/>
      <c r="E106" s="200"/>
      <c r="F106" s="200"/>
      <c r="G106" s="200"/>
      <c r="H106" s="200"/>
      <c r="I106" s="200"/>
      <c r="J106" s="198"/>
    </row>
    <row r="107" spans="1:10">
      <c r="A107" s="206" t="s">
        <v>45</v>
      </c>
      <c r="B107" s="207" t="s">
        <v>79</v>
      </c>
      <c r="C107" s="205"/>
      <c r="D107" s="205"/>
      <c r="E107" s="205"/>
      <c r="F107" s="205"/>
      <c r="G107" s="205"/>
      <c r="H107" s="205"/>
      <c r="I107" s="205"/>
      <c r="J107" s="206"/>
    </row>
    <row r="108" spans="1:10">
      <c r="A108" s="306" t="s">
        <v>114</v>
      </c>
      <c r="B108" s="307"/>
      <c r="C108" s="307"/>
      <c r="D108" s="307"/>
      <c r="E108" s="307"/>
      <c r="F108" s="307"/>
      <c r="G108" s="307"/>
      <c r="H108" s="307"/>
      <c r="I108" s="307"/>
      <c r="J108" s="307"/>
    </row>
    <row r="109" spans="1:10">
      <c r="A109" s="151" t="s">
        <v>170</v>
      </c>
      <c r="B109" s="208">
        <v>5010</v>
      </c>
      <c r="C109" s="209"/>
      <c r="D109" s="209"/>
      <c r="E109" s="209"/>
      <c r="F109" s="209"/>
      <c r="G109" s="209"/>
      <c r="H109" s="209"/>
      <c r="I109" s="209"/>
      <c r="J109" s="151"/>
    </row>
    <row r="110" spans="1:10">
      <c r="A110" s="210" t="s">
        <v>91</v>
      </c>
      <c r="B110" s="211">
        <v>5011</v>
      </c>
      <c r="C110" s="212"/>
      <c r="D110" s="212"/>
      <c r="E110" s="212"/>
      <c r="F110" s="212"/>
      <c r="G110" s="212"/>
      <c r="H110" s="212"/>
      <c r="I110" s="212"/>
      <c r="J110" s="210"/>
    </row>
    <row r="111" spans="1:10">
      <c r="A111" s="213" t="s">
        <v>108</v>
      </c>
      <c r="B111" s="211">
        <v>5012</v>
      </c>
      <c r="C111" s="212"/>
      <c r="D111" s="212"/>
      <c r="E111" s="212"/>
      <c r="F111" s="212"/>
      <c r="G111" s="212"/>
      <c r="H111" s="212"/>
      <c r="I111" s="212"/>
      <c r="J111" s="213"/>
    </row>
    <row r="112" spans="1:10">
      <c r="A112" s="210" t="s">
        <v>92</v>
      </c>
      <c r="B112" s="211">
        <v>5013</v>
      </c>
      <c r="C112" s="212"/>
      <c r="D112" s="212"/>
      <c r="E112" s="212"/>
      <c r="F112" s="212"/>
      <c r="G112" s="212"/>
      <c r="H112" s="212"/>
      <c r="I112" s="212"/>
      <c r="J112" s="210"/>
    </row>
    <row r="113" spans="1:10">
      <c r="A113" s="210" t="s">
        <v>93</v>
      </c>
      <c r="B113" s="211">
        <v>5014</v>
      </c>
      <c r="C113" s="212"/>
      <c r="D113" s="212"/>
      <c r="E113" s="212"/>
      <c r="F113" s="212"/>
      <c r="G113" s="212"/>
      <c r="H113" s="212"/>
      <c r="I113" s="212"/>
      <c r="J113" s="210"/>
    </row>
    <row r="114" spans="1:10">
      <c r="A114" s="210" t="s">
        <v>94</v>
      </c>
      <c r="B114" s="211">
        <v>5015</v>
      </c>
      <c r="C114" s="212"/>
      <c r="D114" s="212"/>
      <c r="E114" s="212"/>
      <c r="F114" s="212"/>
      <c r="G114" s="212"/>
      <c r="H114" s="212"/>
      <c r="I114" s="212"/>
      <c r="J114" s="210"/>
    </row>
    <row r="115" spans="1:10">
      <c r="A115" s="210" t="s">
        <v>95</v>
      </c>
      <c r="B115" s="211">
        <v>5016</v>
      </c>
      <c r="C115" s="212"/>
      <c r="D115" s="212"/>
      <c r="E115" s="212"/>
      <c r="F115" s="212"/>
      <c r="G115" s="212"/>
      <c r="H115" s="212"/>
      <c r="I115" s="212"/>
      <c r="J115" s="210"/>
    </row>
    <row r="116" spans="1:10">
      <c r="A116" s="151" t="s">
        <v>110</v>
      </c>
      <c r="B116" s="208">
        <v>5020</v>
      </c>
      <c r="C116" s="209"/>
      <c r="D116" s="209"/>
      <c r="E116" s="209"/>
      <c r="F116" s="209"/>
      <c r="G116" s="209"/>
      <c r="H116" s="209"/>
      <c r="I116" s="209"/>
      <c r="J116" s="151"/>
    </row>
    <row r="117" spans="1:10">
      <c r="A117" s="210" t="s">
        <v>91</v>
      </c>
      <c r="B117" s="214">
        <v>5021</v>
      </c>
      <c r="C117" s="212"/>
      <c r="D117" s="212"/>
      <c r="E117" s="212"/>
      <c r="F117" s="212"/>
      <c r="G117" s="212"/>
      <c r="H117" s="212"/>
      <c r="I117" s="212"/>
      <c r="J117" s="210"/>
    </row>
    <row r="118" spans="1:10">
      <c r="A118" s="213" t="s">
        <v>108</v>
      </c>
      <c r="B118" s="211">
        <v>5022</v>
      </c>
      <c r="C118" s="212"/>
      <c r="D118" s="212"/>
      <c r="E118" s="212"/>
      <c r="F118" s="212"/>
      <c r="G118" s="212"/>
      <c r="H118" s="212"/>
      <c r="I118" s="212"/>
      <c r="J118" s="213"/>
    </row>
    <row r="119" spans="1:10">
      <c r="A119" s="210" t="s">
        <v>92</v>
      </c>
      <c r="B119" s="214">
        <v>5023</v>
      </c>
      <c r="C119" s="215"/>
      <c r="D119" s="215"/>
      <c r="E119" s="216"/>
      <c r="F119" s="212"/>
      <c r="G119" s="212"/>
      <c r="H119" s="212"/>
      <c r="I119" s="212"/>
      <c r="J119" s="210"/>
    </row>
    <row r="120" spans="1:10">
      <c r="A120" s="210" t="s">
        <v>93</v>
      </c>
      <c r="B120" s="214">
        <v>5024</v>
      </c>
      <c r="C120" s="212"/>
      <c r="D120" s="212"/>
      <c r="E120" s="212"/>
      <c r="F120" s="212"/>
      <c r="G120" s="216"/>
      <c r="H120" s="216"/>
      <c r="I120" s="216"/>
      <c r="J120" s="210"/>
    </row>
    <row r="121" spans="1:10">
      <c r="A121" s="210" t="s">
        <v>94</v>
      </c>
      <c r="B121" s="214">
        <v>5025</v>
      </c>
      <c r="C121" s="212"/>
      <c r="D121" s="212"/>
      <c r="E121" s="212"/>
      <c r="F121" s="212"/>
      <c r="G121" s="212"/>
      <c r="H121" s="212"/>
      <c r="I121" s="212"/>
      <c r="J121" s="210"/>
    </row>
    <row r="122" spans="1:10">
      <c r="A122" s="210" t="s">
        <v>95</v>
      </c>
      <c r="B122" s="214">
        <v>5026</v>
      </c>
      <c r="C122" s="212"/>
      <c r="D122" s="212"/>
      <c r="E122" s="212"/>
      <c r="F122" s="212"/>
      <c r="G122" s="212"/>
      <c r="H122" s="212"/>
      <c r="I122" s="212"/>
      <c r="J122" s="210"/>
    </row>
    <row r="123" spans="1:10">
      <c r="A123" s="151" t="s">
        <v>187</v>
      </c>
      <c r="B123" s="208">
        <v>5030</v>
      </c>
      <c r="C123" s="209"/>
      <c r="D123" s="209"/>
      <c r="E123" s="209"/>
      <c r="F123" s="209"/>
      <c r="G123" s="209"/>
      <c r="H123" s="209"/>
      <c r="I123" s="209"/>
      <c r="J123" s="151"/>
    </row>
    <row r="124" spans="1:10">
      <c r="A124" s="210" t="s">
        <v>109</v>
      </c>
      <c r="B124" s="214">
        <v>5031</v>
      </c>
      <c r="C124" s="217"/>
      <c r="D124" s="217"/>
      <c r="E124" s="212"/>
      <c r="F124" s="212"/>
      <c r="G124" s="212"/>
      <c r="H124" s="212"/>
      <c r="I124" s="212"/>
      <c r="J124" s="210"/>
    </row>
    <row r="125" spans="1:10">
      <c r="A125" s="213" t="s">
        <v>108</v>
      </c>
      <c r="B125" s="214">
        <v>5032</v>
      </c>
      <c r="C125" s="217"/>
      <c r="D125" s="217"/>
      <c r="E125" s="212"/>
      <c r="F125" s="212"/>
      <c r="G125" s="212"/>
      <c r="H125" s="212"/>
      <c r="I125" s="212"/>
      <c r="J125" s="213"/>
    </row>
    <row r="126" spans="1:10">
      <c r="A126" s="210" t="s">
        <v>92</v>
      </c>
      <c r="B126" s="214">
        <v>5033</v>
      </c>
      <c r="C126" s="217"/>
      <c r="D126" s="217"/>
      <c r="E126" s="212"/>
      <c r="F126" s="212"/>
      <c r="G126" s="212"/>
      <c r="H126" s="212"/>
      <c r="I126" s="212"/>
      <c r="J126" s="210"/>
    </row>
    <row r="127" spans="1:10">
      <c r="A127" s="210" t="s">
        <v>93</v>
      </c>
      <c r="B127" s="214">
        <v>5034</v>
      </c>
      <c r="C127" s="217"/>
      <c r="D127" s="217"/>
      <c r="E127" s="212"/>
      <c r="F127" s="212"/>
      <c r="G127" s="212"/>
      <c r="H127" s="212"/>
      <c r="I127" s="212"/>
      <c r="J127" s="210"/>
    </row>
    <row r="128" spans="1:10">
      <c r="A128" s="210" t="s">
        <v>94</v>
      </c>
      <c r="B128" s="214">
        <v>5035</v>
      </c>
      <c r="C128" s="217"/>
      <c r="D128" s="217"/>
      <c r="E128" s="212"/>
      <c r="F128" s="212"/>
      <c r="G128" s="212"/>
      <c r="H128" s="212"/>
      <c r="I128" s="212"/>
      <c r="J128" s="210"/>
    </row>
    <row r="129" spans="1:10">
      <c r="A129" s="218" t="s">
        <v>95</v>
      </c>
      <c r="B129" s="219">
        <v>5036</v>
      </c>
      <c r="C129" s="217"/>
      <c r="D129" s="217"/>
      <c r="E129" s="212"/>
      <c r="F129" s="212"/>
      <c r="G129" s="212"/>
      <c r="H129" s="212"/>
      <c r="I129" s="212"/>
      <c r="J129" s="218"/>
    </row>
    <row r="130" spans="1:10" ht="29.25">
      <c r="A130" s="151" t="s">
        <v>188</v>
      </c>
      <c r="B130" s="208">
        <v>5040</v>
      </c>
      <c r="C130" s="209"/>
      <c r="D130" s="209"/>
      <c r="E130" s="209"/>
      <c r="F130" s="209"/>
      <c r="G130" s="209"/>
      <c r="H130" s="209"/>
      <c r="I130" s="209"/>
      <c r="J130" s="151"/>
    </row>
    <row r="131" spans="1:10">
      <c r="A131" s="210" t="s">
        <v>109</v>
      </c>
      <c r="B131" s="214">
        <v>5041</v>
      </c>
      <c r="C131" s="212"/>
      <c r="D131" s="217"/>
      <c r="E131" s="212"/>
      <c r="F131" s="212"/>
      <c r="G131" s="212"/>
      <c r="H131" s="212"/>
      <c r="I131" s="212"/>
      <c r="J131" s="210"/>
    </row>
    <row r="132" spans="1:10">
      <c r="A132" s="213" t="s">
        <v>108</v>
      </c>
      <c r="B132" s="214">
        <v>5042</v>
      </c>
      <c r="C132" s="212"/>
      <c r="D132" s="217"/>
      <c r="E132" s="212"/>
      <c r="F132" s="212"/>
      <c r="G132" s="212"/>
      <c r="H132" s="212"/>
      <c r="I132" s="212"/>
      <c r="J132" s="213"/>
    </row>
    <row r="133" spans="1:10">
      <c r="A133" s="210" t="s">
        <v>92</v>
      </c>
      <c r="B133" s="214">
        <v>5043</v>
      </c>
      <c r="C133" s="212"/>
      <c r="D133" s="217"/>
      <c r="E133" s="212"/>
      <c r="F133" s="212"/>
      <c r="G133" s="212"/>
      <c r="H133" s="212"/>
      <c r="I133" s="212"/>
      <c r="J133" s="210"/>
    </row>
    <row r="134" spans="1:10">
      <c r="A134" s="210" t="s">
        <v>93</v>
      </c>
      <c r="B134" s="214">
        <v>5044</v>
      </c>
      <c r="C134" s="212"/>
      <c r="D134" s="217"/>
      <c r="E134" s="212"/>
      <c r="F134" s="212"/>
      <c r="G134" s="212"/>
      <c r="H134" s="212"/>
      <c r="I134" s="212"/>
      <c r="J134" s="210"/>
    </row>
    <row r="135" spans="1:10">
      <c r="A135" s="210" t="s">
        <v>94</v>
      </c>
      <c r="B135" s="214">
        <v>5045</v>
      </c>
      <c r="C135" s="212"/>
      <c r="D135" s="217"/>
      <c r="E135" s="212"/>
      <c r="F135" s="212"/>
      <c r="G135" s="212"/>
      <c r="H135" s="212"/>
      <c r="I135" s="212"/>
      <c r="J135" s="210"/>
    </row>
    <row r="136" spans="1:10">
      <c r="A136" s="218" t="s">
        <v>95</v>
      </c>
      <c r="B136" s="219">
        <v>5046</v>
      </c>
      <c r="C136" s="212"/>
      <c r="D136" s="217"/>
      <c r="E136" s="212"/>
      <c r="F136" s="212"/>
      <c r="G136" s="212"/>
      <c r="H136" s="212"/>
      <c r="I136" s="212"/>
      <c r="J136" s="218"/>
    </row>
    <row r="137" spans="1:10">
      <c r="A137" s="151" t="s">
        <v>189</v>
      </c>
      <c r="B137" s="208">
        <v>5050</v>
      </c>
      <c r="C137" s="209"/>
      <c r="D137" s="209"/>
      <c r="E137" s="209"/>
      <c r="F137" s="209"/>
      <c r="G137" s="209"/>
      <c r="H137" s="209"/>
      <c r="I137" s="209"/>
      <c r="J137" s="151"/>
    </row>
    <row r="138" spans="1:10">
      <c r="A138" s="210" t="s">
        <v>91</v>
      </c>
      <c r="B138" s="214">
        <v>5051</v>
      </c>
      <c r="C138" s="212"/>
      <c r="D138" s="217"/>
      <c r="E138" s="212"/>
      <c r="F138" s="212"/>
      <c r="G138" s="212"/>
      <c r="H138" s="212"/>
      <c r="I138" s="212"/>
      <c r="J138" s="210"/>
    </row>
    <row r="139" spans="1:10">
      <c r="A139" s="213" t="s">
        <v>108</v>
      </c>
      <c r="B139" s="214">
        <v>5052</v>
      </c>
      <c r="C139" s="212"/>
      <c r="D139" s="217"/>
      <c r="E139" s="212"/>
      <c r="F139" s="212"/>
      <c r="G139" s="212"/>
      <c r="H139" s="212"/>
      <c r="I139" s="212"/>
      <c r="J139" s="213"/>
    </row>
    <row r="140" spans="1:10">
      <c r="A140" s="210" t="s">
        <v>92</v>
      </c>
      <c r="B140" s="214">
        <v>5053</v>
      </c>
      <c r="C140" s="212"/>
      <c r="D140" s="217"/>
      <c r="E140" s="212"/>
      <c r="F140" s="212"/>
      <c r="G140" s="212"/>
      <c r="H140" s="212"/>
      <c r="I140" s="212"/>
      <c r="J140" s="210"/>
    </row>
    <row r="141" spans="1:10">
      <c r="A141" s="210" t="s">
        <v>93</v>
      </c>
      <c r="B141" s="214">
        <v>5054</v>
      </c>
      <c r="C141" s="212"/>
      <c r="D141" s="217"/>
      <c r="E141" s="212"/>
      <c r="F141" s="212"/>
      <c r="G141" s="212"/>
      <c r="H141" s="212"/>
      <c r="I141" s="212"/>
      <c r="J141" s="210"/>
    </row>
    <row r="142" spans="1:10">
      <c r="A142" s="210" t="s">
        <v>94</v>
      </c>
      <c r="B142" s="214">
        <v>5055</v>
      </c>
      <c r="C142" s="212"/>
      <c r="D142" s="217"/>
      <c r="E142" s="212"/>
      <c r="F142" s="212"/>
      <c r="G142" s="212"/>
      <c r="H142" s="212"/>
      <c r="I142" s="212"/>
      <c r="J142" s="210"/>
    </row>
    <row r="143" spans="1:10">
      <c r="A143" s="210" t="s">
        <v>95</v>
      </c>
      <c r="B143" s="214">
        <v>5066</v>
      </c>
      <c r="C143" s="212"/>
      <c r="D143" s="217"/>
      <c r="E143" s="212"/>
      <c r="F143" s="212"/>
      <c r="G143" s="212"/>
      <c r="H143" s="212"/>
      <c r="I143" s="212"/>
      <c r="J143" s="210"/>
    </row>
    <row r="144" spans="1:10">
      <c r="A144" s="151" t="s">
        <v>118</v>
      </c>
      <c r="B144" s="208">
        <v>5060</v>
      </c>
      <c r="C144" s="209"/>
      <c r="D144" s="209"/>
      <c r="E144" s="209"/>
      <c r="F144" s="209"/>
      <c r="G144" s="209"/>
      <c r="H144" s="209"/>
      <c r="I144" s="209"/>
      <c r="J144" s="151"/>
    </row>
    <row r="145" spans="1:10">
      <c r="A145" s="306" t="s">
        <v>80</v>
      </c>
      <c r="B145" s="307"/>
      <c r="C145" s="307"/>
      <c r="D145" s="307"/>
      <c r="E145" s="307"/>
      <c r="F145" s="307"/>
      <c r="G145" s="307"/>
      <c r="H145" s="307"/>
      <c r="I145" s="307"/>
      <c r="J145" s="307"/>
    </row>
    <row r="146" spans="1:10">
      <c r="A146" s="220" t="s">
        <v>81</v>
      </c>
      <c r="B146" s="211" t="s">
        <v>82</v>
      </c>
      <c r="C146" s="200"/>
      <c r="D146" s="200"/>
      <c r="E146" s="200"/>
      <c r="F146" s="221"/>
      <c r="G146" s="221"/>
      <c r="H146" s="221"/>
      <c r="I146" s="221"/>
      <c r="J146" s="220"/>
    </row>
    <row r="147" spans="1:10">
      <c r="A147" s="220" t="s">
        <v>83</v>
      </c>
      <c r="B147" s="211" t="s">
        <v>84</v>
      </c>
      <c r="C147" s="200"/>
      <c r="D147" s="200"/>
      <c r="E147" s="200"/>
      <c r="F147" s="221"/>
      <c r="G147" s="221"/>
      <c r="H147" s="221"/>
      <c r="I147" s="221"/>
      <c r="J147" s="220"/>
    </row>
    <row r="148" spans="1:10">
      <c r="A148" s="222" t="s">
        <v>85</v>
      </c>
      <c r="B148" s="223" t="s">
        <v>86</v>
      </c>
      <c r="C148" s="224"/>
      <c r="D148" s="224"/>
      <c r="E148" s="224"/>
      <c r="F148" s="225"/>
      <c r="G148" s="225"/>
      <c r="H148" s="225"/>
      <c r="I148" s="225"/>
      <c r="J148" s="222"/>
    </row>
    <row r="149" spans="1:10">
      <c r="A149" s="220" t="s">
        <v>87</v>
      </c>
      <c r="B149" s="211" t="s">
        <v>88</v>
      </c>
      <c r="C149" s="200"/>
      <c r="D149" s="200"/>
      <c r="E149" s="200"/>
      <c r="F149" s="200"/>
      <c r="G149" s="200"/>
      <c r="H149" s="200"/>
      <c r="I149" s="200"/>
      <c r="J149" s="220"/>
    </row>
    <row r="150" spans="1:10">
      <c r="A150" s="220" t="s">
        <v>89</v>
      </c>
      <c r="B150" s="211" t="s">
        <v>90</v>
      </c>
      <c r="C150" s="200"/>
      <c r="D150" s="200"/>
      <c r="E150" s="200"/>
      <c r="F150" s="200"/>
      <c r="G150" s="200"/>
      <c r="H150" s="200"/>
      <c r="I150" s="200"/>
      <c r="J150" s="220"/>
    </row>
    <row r="151" spans="1:10">
      <c r="A151" s="220"/>
      <c r="B151" s="211"/>
      <c r="C151" s="200"/>
      <c r="D151" s="200"/>
      <c r="E151" s="200"/>
      <c r="F151" s="200"/>
      <c r="G151" s="200"/>
      <c r="H151" s="200"/>
      <c r="I151" s="200"/>
      <c r="J151" s="220"/>
    </row>
    <row r="152" spans="1:10" ht="18.75">
      <c r="A152" s="117" t="s">
        <v>173</v>
      </c>
      <c r="B152" s="118"/>
      <c r="C152" s="125"/>
      <c r="D152" s="125"/>
      <c r="E152" s="125"/>
      <c r="F152" s="125"/>
      <c r="G152" s="125"/>
      <c r="H152" s="125"/>
      <c r="I152" s="125"/>
      <c r="J152" s="117"/>
    </row>
    <row r="153" spans="1:10" ht="18.75">
      <c r="A153" s="117" t="s">
        <v>174</v>
      </c>
      <c r="B153" s="118"/>
      <c r="C153" s="125"/>
      <c r="D153" s="125"/>
      <c r="E153" s="125"/>
      <c r="F153" s="125"/>
      <c r="G153" s="125"/>
      <c r="H153" s="125"/>
      <c r="I153" s="125"/>
      <c r="J153" s="117"/>
    </row>
    <row r="154" spans="1:10" ht="19.5">
      <c r="A154" s="26" t="s">
        <v>49</v>
      </c>
      <c r="B154" s="27"/>
      <c r="C154" s="126"/>
      <c r="D154" s="126"/>
      <c r="E154" s="126"/>
      <c r="F154" s="126"/>
      <c r="G154" s="126"/>
      <c r="H154" s="126"/>
      <c r="I154" s="126"/>
      <c r="J154" s="26"/>
    </row>
  </sheetData>
  <mergeCells count="52">
    <mergeCell ref="A26:I26"/>
    <mergeCell ref="G12:J12"/>
    <mergeCell ref="I13:J13"/>
    <mergeCell ref="I14:J14"/>
    <mergeCell ref="I15:J15"/>
    <mergeCell ref="I16:J16"/>
    <mergeCell ref="I17:J17"/>
    <mergeCell ref="I18:J18"/>
    <mergeCell ref="I21:J21"/>
    <mergeCell ref="I22:J22"/>
    <mergeCell ref="B23:J23"/>
    <mergeCell ref="B24:J24"/>
    <mergeCell ref="G19:H19"/>
    <mergeCell ref="G20:H20"/>
    <mergeCell ref="B20:F20"/>
    <mergeCell ref="B21:F21"/>
    <mergeCell ref="G1:I1"/>
    <mergeCell ref="G9:I9"/>
    <mergeCell ref="G13:H13"/>
    <mergeCell ref="G16:H16"/>
    <mergeCell ref="B17:F17"/>
    <mergeCell ref="G17:H17"/>
    <mergeCell ref="B13:F13"/>
    <mergeCell ref="B14:F14"/>
    <mergeCell ref="G14:H14"/>
    <mergeCell ref="B15:F15"/>
    <mergeCell ref="G15:H15"/>
    <mergeCell ref="B12:F12"/>
    <mergeCell ref="G7:H7"/>
    <mergeCell ref="G8:H8"/>
    <mergeCell ref="B16:F16"/>
    <mergeCell ref="A62:J62"/>
    <mergeCell ref="A72:J72"/>
    <mergeCell ref="A97:J97"/>
    <mergeCell ref="A108:J108"/>
    <mergeCell ref="A145:J145"/>
    <mergeCell ref="A41:J41"/>
    <mergeCell ref="G6:H6"/>
    <mergeCell ref="A30:J30"/>
    <mergeCell ref="A27:A28"/>
    <mergeCell ref="B27:B28"/>
    <mergeCell ref="C27:F27"/>
    <mergeCell ref="G27:J27"/>
    <mergeCell ref="A29:J29"/>
    <mergeCell ref="G21:H21"/>
    <mergeCell ref="B22:F22"/>
    <mergeCell ref="G22:H22"/>
    <mergeCell ref="I20:J20"/>
    <mergeCell ref="B18:F18"/>
    <mergeCell ref="G18:H18"/>
    <mergeCell ref="B19:F19"/>
    <mergeCell ref="I19:J19"/>
  </mergeCells>
  <conditionalFormatting sqref="C154:I154">
    <cfRule type="iconSet" priority="1">
      <iconSet iconSet="3TrafficLights2">
        <cfvo type="percent" val="0"/>
        <cfvo type="num" val="0"/>
        <cfvo type="num" val="1"/>
      </iconSet>
    </cfRule>
  </conditionalFormatting>
  <pageMargins left="0.23622047244094491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9</vt:i4>
      </vt:variant>
      <vt:variant>
        <vt:lpstr>Іменовані діапазони</vt:lpstr>
      </vt:variant>
      <vt:variant>
        <vt:i4>8</vt:i4>
      </vt:variant>
    </vt:vector>
  </HeadingPairs>
  <TitlesOfParts>
    <vt:vector size="17" baseType="lpstr">
      <vt:lpstr>Financial Plan (Broy_CML)</vt:lpstr>
      <vt:lpstr>Дохід</vt:lpstr>
      <vt:lpstr>Видатки</vt:lpstr>
      <vt:lpstr>Розрахунки з бюджетом</vt:lpstr>
      <vt:lpstr>Інвестиційна діяльність</vt:lpstr>
      <vt:lpstr>Фінансова діяльність</vt:lpstr>
      <vt:lpstr>Персонал і оплата</vt:lpstr>
      <vt:lpstr>Звіт про фінстан</vt:lpstr>
      <vt:lpstr>Розділи звіту</vt:lpstr>
      <vt:lpstr>'Financial Plan (Broy_CML)'!Заголовки_для_друку</vt:lpstr>
      <vt:lpstr>'Financial Plan (Broy_CML)'!Область_друку</vt:lpstr>
      <vt:lpstr>Видатки!Область_друку</vt:lpstr>
      <vt:lpstr>Дохід!Область_друку</vt:lpstr>
      <vt:lpstr>'Звіт про фінстан'!Область_друку</vt:lpstr>
      <vt:lpstr>'Інвестиційна діяльність'!Область_друку</vt:lpstr>
      <vt:lpstr>'Персонал і оплата'!Область_друку</vt:lpstr>
      <vt:lpstr>'Розрахунки з бюджетом'!Область_друку</vt:lpstr>
    </vt:vector>
  </TitlesOfParts>
  <Company>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user</cp:lastModifiedBy>
  <cp:lastPrinted>2025-02-04T16:16:38Z</cp:lastPrinted>
  <dcterms:created xsi:type="dcterms:W3CDTF">2003-03-13T16:00:22Z</dcterms:created>
  <dcterms:modified xsi:type="dcterms:W3CDTF">2025-02-04T16:17:25Z</dcterms:modified>
</cp:coreProperties>
</file>