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3005"/>
  </bookViews>
  <sheets>
    <sheet name="Лист1" sheetId="1" r:id="rId1"/>
  </sheets>
  <definedNames>
    <definedName name="_xlnm.Print_Area" localSheetId="0">Лист1!$A$1:$E$69</definedName>
  </definedNames>
  <calcPr calcId="144525"/>
</workbook>
</file>

<file path=xl/calcChain.xml><?xml version="1.0" encoding="utf-8"?>
<calcChain xmlns="http://schemas.openxmlformats.org/spreadsheetml/2006/main">
  <c r="F61" i="1" l="1"/>
  <c r="F53" i="1"/>
  <c r="D26" i="1"/>
  <c r="D60" i="1" l="1"/>
  <c r="D63" i="1"/>
  <c r="D57" i="1" s="1"/>
  <c r="D54" i="1"/>
  <c r="D51" i="1"/>
  <c r="D56" i="1" l="1"/>
  <c r="D28" i="1" l="1"/>
  <c r="D22" i="1" l="1"/>
  <c r="D25" i="1" l="1"/>
  <c r="D53" i="1" l="1"/>
  <c r="D29" i="1" l="1"/>
  <c r="D37" i="1"/>
  <c r="D47" i="1"/>
  <c r="D50" i="1" l="1"/>
  <c r="D46" i="1" s="1"/>
  <c r="D38" i="1"/>
  <c r="D34" i="1"/>
  <c r="D42" i="1" s="1"/>
  <c r="D30" i="1"/>
  <c r="D19" i="1"/>
  <c r="D23" i="1" s="1"/>
  <c r="D17" i="1" s="1"/>
  <c r="D41" i="1" l="1"/>
  <c r="D40" i="1" s="1"/>
  <c r="D55" i="1" l="1"/>
  <c r="D64" i="1" l="1"/>
  <c r="D67" i="1" l="1"/>
  <c r="D66" i="1" l="1"/>
  <c r="D65" i="1" s="1"/>
</calcChain>
</file>

<file path=xl/sharedStrings.xml><?xml version="1.0" encoding="utf-8"?>
<sst xmlns="http://schemas.openxmlformats.org/spreadsheetml/2006/main" count="89" uniqueCount="62">
  <si>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</si>
  <si>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</si>
  <si>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</si>
  <si>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</si>
  <si>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</si>
  <si>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</si>
  <si>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</si>
  <si>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</si>
  <si>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</si>
  <si>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</si>
  <si>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</si>
  <si>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</si>
  <si>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</si>
  <si>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</si>
  <si>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 xml:space="preserve">Секретар ради </t>
  </si>
  <si>
    <t xml:space="preserve">Інша субвенція з місцевого бюджету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</si>
  <si>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</si>
  <si>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</si>
  <si>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Руслан ШИШКА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</si>
  <si>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</si>
  <si>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</si>
  <si>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</si>
  <si>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</si>
  <si>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</si>
  <si>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</si>
  <si>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Код програмної  класифікації видатків та кредитування місцевого  бюджету/ код бюджету</t>
  </si>
  <si>
    <t xml:space="preserve"> </t>
  </si>
  <si>
    <t>Субвенція з місцевого бюджету на здійснення переданих видатків у сфері освіти за рахунок коштів освітньої субвенції</t>
  </si>
  <si>
    <t>Львівський обласний бюджет</t>
  </si>
  <si>
    <t>Субвенція з місцевого бюджету державному бюджету на виконання програм соціально-економічного розвитку регіону</t>
  </si>
  <si>
    <t>Міжбюджетні трансферти Бродівського  міського бюджету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</si>
  <si>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</si>
  <si>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</si>
  <si>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Радивилівський міський бюджет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</si>
  <si>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</si>
  <si>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</si>
  <si>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</si>
  <si>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r>
      <t xml:space="preserve">Інша субвенція з місцевого бюджету </t>
    </r>
    <r>
      <rPr>
        <sz val="8"/>
        <color indexed="8"/>
        <rFont val="Times New Roman"/>
        <family val="1"/>
        <charset val="204"/>
      </rPr>
      <t>(для оплати за надання патологоанатомічним відділенням КНП Львівської обласної ради «Львівська обласна клінічна лікарня» послуг по підготовці до поховання тіл полеглих у війні з російською федерацією захисників України-50,0 тис.грн.)</t>
    </r>
  </si>
  <si>
    <t>0219770</t>
  </si>
  <si>
    <t>3719770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</si>
  <si>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супроводження, обслуговування,оновлення та розширення функціоналу системи електронного документообігу в органах публічної влади -30,0 тис.грн.)</t>
    </r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</si>
  <si>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</si>
  <si>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</si>
  <si>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11­14 частини другої статті 7 Закону України `Про статус ветеранів війни, гарантії їх соціального захисту`, та які потребують поліпшення житлових умов,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</si>
  <si>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</si>
  <si>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13307203000</t>
  </si>
  <si>
    <t>Районний бюджет Золочівського району</t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</si>
  <si>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 (придб меблів для кабінету з проведення семінарів  Золочівської РДА-100,0 тис.грн)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</si>
  <si>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(на матеріально-технічну підтримку заходів з підготовки та діяльності добровольчих формувань територіальних громад Львівської області -150,0 тис.грн)</t>
    </r>
  </si>
  <si>
    <r>
      <t>Інша субвенція з місцевого бюджету</t>
    </r>
    <r>
      <rPr>
        <sz val="8"/>
        <color indexed="8"/>
        <rFont val="Times New Roman"/>
        <family val="1"/>
        <charset val="204"/>
      </rPr>
      <t xml:space="preserve">  (комплексна програма "Безпечна Львівщина" -850,0 тис.грн)</t>
    </r>
  </si>
  <si>
    <t>0219730</t>
  </si>
  <si>
    <r>
  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(</t>
    </r>
    <r>
      <rPr>
        <sz val="8"/>
        <color indexed="8"/>
        <rFont val="Times New Roman"/>
        <family val="1"/>
        <charset val="204"/>
      </rPr>
      <t>поточний ремонт автомобільної дороги загального користування місцевого значення, а саме: С140133 Гримайлівка-Комарівка-Лешнів  -2000,0 тис.грн., О140102 Броди-Соколівка в межах Бродівської міської територіальної громади-2500,0тис.грн)</t>
    </r>
  </si>
  <si>
    <t xml:space="preserve">                                                                  Додаток 4</t>
  </si>
  <si>
    <t xml:space="preserve">                                                                 до рішення Бродівської міської ради</t>
  </si>
  <si>
    <t xml:space="preserve">                                                                Львівської області</t>
  </si>
  <si>
    <t xml:space="preserve">                                                                 Львівської області</t>
  </si>
  <si>
    <t xml:space="preserve">                                                                 Додаток 4</t>
  </si>
  <si>
    <t xml:space="preserve">                                                                від 19  грудня 2024 року №1926 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</si>
  <si>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</si>
  <si>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державного бюджету місцевим бюджетам на забезпечення харчуванням учнів закладів загальної середньої освіти</t>
  </si>
  <si>
    <r>
      <t>Інша субвенція з місцевого бюджету (</t>
    </r>
    <r>
      <rPr>
        <sz val="11"/>
        <color indexed="8"/>
        <rFont val="Times New Roman"/>
        <family val="1"/>
        <charset val="204"/>
      </rPr>
      <t>система оповіщення-133200 грн, придбання ноутбука для ЗДО 8 -25000 грн</t>
    </r>
    <r>
      <rPr>
        <sz val="13.5"/>
        <color indexed="8"/>
        <rFont val="Times New Roman"/>
        <family val="1"/>
        <charset val="204"/>
      </rPr>
      <t xml:space="preserve">) </t>
    </r>
  </si>
  <si>
    <t xml:space="preserve">                                                                 від  04.12. 2025 року №2382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</si>
</sst>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2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6" fillId="0" borderId="0" xfId="0" applyFont="1" applyFill="1"/>
    <xf numFmtId="0" fontId="6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5" fillId="0" borderId="1" xfId="0" applyFont="1" applyBorder="1" applyAlignment="1">
      <alignment horizontal="left" wrapText="1"/>
    </xf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13" fillId="2" borderId="1" xfId="0" applyFont="1" applyFill="1" applyBorder="1" applyAlignment="1">
      <alignment horizontal="left" vertical="center"/>
    </xf>
    <xf numFmtId="0" fontId="5" fillId="0" borderId="4" xfId="0" applyFont="1" applyBorder="1" applyAlignment="1"/>
    <xf numFmtId="0" fontId="5" fillId="0" borderId="3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5" fillId="0" borderId="4" xfId="0" applyNumberFormat="1" applyFont="1" applyBorder="1" applyAlignment="1"/>
    <xf numFmtId="164" fontId="1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3" xfId="0" applyFont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2" fontId="9" fillId="3" borderId="1" xfId="0" applyNumberFormat="1" applyFont="1" applyFill="1" applyBorder="1"/>
    <xf numFmtId="0" fontId="9" fillId="3" borderId="1" xfId="0" applyFont="1" applyFill="1" applyBorder="1" applyAlignment="1">
      <alignment wrapText="1"/>
    </xf>
    <xf numFmtId="164" fontId="9" fillId="3" borderId="1" xfId="0" applyNumberFormat="1" applyFont="1" applyFill="1" applyBorder="1"/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/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justify"/>
    </xf>
    <xf numFmtId="0" fontId="5" fillId="0" borderId="4" xfId="0" applyFont="1" applyBorder="1" applyAlignment="1">
      <alignment horizontal="left" vertical="justify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abSelected="1" workbookViewId="0">
      <selection activeCell="D6" sqref="D6"/>
    </sheetView>
  </sheetViews>
  <sheetFormatPr defaultRowHeight="12.75" x14ac:dyDescent="0.2"/>
  <cols>
    <col min="1" max="1" width="20.5703125" customWidth="1"/>
    <col min="2" max="2" width="28.7109375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3"/>
      <c r="B1" s="3"/>
      <c r="C1" s="15" t="s">
        <v>52</v>
      </c>
      <c r="D1" s="15"/>
      <c r="E1" s="16"/>
      <c r="F1" s="16"/>
    </row>
    <row r="2" spans="1:6" ht="17.25" customHeight="1" x14ac:dyDescent="0.3">
      <c r="A2" s="3"/>
      <c r="B2" s="3"/>
      <c r="C2" s="17" t="s">
        <v>53</v>
      </c>
      <c r="D2" s="15"/>
      <c r="E2" s="16"/>
      <c r="F2" s="16"/>
    </row>
    <row r="3" spans="1:6" ht="18.75" customHeight="1" x14ac:dyDescent="0.3">
      <c r="A3" s="3"/>
      <c r="B3" s="3"/>
      <c r="C3" s="17" t="s">
        <v>55</v>
      </c>
      <c r="D3" s="15"/>
      <c r="E3" s="16"/>
      <c r="F3" s="16"/>
    </row>
    <row r="4" spans="1:6" ht="19.5" customHeight="1" x14ac:dyDescent="0.3">
      <c r="A4" s="3"/>
      <c r="B4" s="3"/>
      <c r="C4" s="15" t="s">
        <v>61</v>
      </c>
      <c r="D4" s="15"/>
      <c r="E4" s="16"/>
      <c r="F4" s="16"/>
    </row>
    <row r="5" spans="1:6" ht="18.75" x14ac:dyDescent="0.3">
      <c r="A5" s="3"/>
      <c r="B5" s="3"/>
      <c r="C5" s="15"/>
      <c r="D5" s="15"/>
      <c r="E5" s="16"/>
      <c r="F5" s="16"/>
    </row>
    <row r="6" spans="1:6" ht="18.75" x14ac:dyDescent="0.3">
      <c r="A6" s="3"/>
      <c r="B6" s="3"/>
      <c r="C6" s="15" t="s">
        <v>56</v>
      </c>
      <c r="D6" s="15"/>
      <c r="E6" s="16"/>
      <c r="F6" s="16"/>
    </row>
    <row r="7" spans="1:6" ht="18.75" customHeight="1" x14ac:dyDescent="0.3">
      <c r="A7" s="3"/>
      <c r="B7" s="3"/>
      <c r="C7" s="18" t="s">
        <v>53</v>
      </c>
      <c r="D7" s="15"/>
      <c r="E7" s="16"/>
      <c r="F7" s="16"/>
    </row>
    <row r="8" spans="1:6" ht="18.75" x14ac:dyDescent="0.3">
      <c r="A8" s="3"/>
      <c r="B8" s="3"/>
      <c r="C8" s="15" t="s">
        <v>54</v>
      </c>
      <c r="D8" s="15"/>
      <c r="E8" s="16"/>
      <c r="F8" s="16"/>
    </row>
    <row r="9" spans="1:6" ht="18.75" x14ac:dyDescent="0.3">
      <c r="A9" s="3"/>
      <c r="B9" s="3"/>
      <c r="C9" s="15" t="s">
        <v>57</v>
      </c>
      <c r="D9" s="15"/>
      <c r="E9" s="16"/>
      <c r="F9" s="16"/>
    </row>
    <row r="10" spans="1:6" ht="18.75" x14ac:dyDescent="0.3">
      <c r="A10" s="66"/>
      <c r="B10" s="66"/>
      <c r="C10" s="66"/>
      <c r="D10" s="66"/>
    </row>
    <row r="11" spans="1:6" ht="18.75" customHeight="1" x14ac:dyDescent="0.3">
      <c r="A11" s="65" t="s">
        <v>30</v>
      </c>
      <c r="B11" s="67"/>
      <c r="C11" s="67"/>
      <c r="D11" s="67"/>
    </row>
    <row r="12" spans="1:6" ht="18" customHeight="1" x14ac:dyDescent="0.3">
      <c r="A12" s="3"/>
      <c r="B12" s="5"/>
      <c r="C12" s="5"/>
      <c r="D12" s="3"/>
    </row>
    <row r="13" spans="1:6" ht="18.75" customHeight="1" x14ac:dyDescent="0.3">
      <c r="A13" s="65" t="s">
        <v>12</v>
      </c>
      <c r="B13" s="65"/>
      <c r="C13" s="65"/>
      <c r="D13" s="65"/>
    </row>
    <row r="14" spans="1:6" ht="18.75" x14ac:dyDescent="0.3">
      <c r="A14" s="8">
        <v>135450000</v>
      </c>
      <c r="B14" s="68"/>
      <c r="C14" s="66"/>
      <c r="D14" s="3"/>
    </row>
    <row r="15" spans="1:6" ht="15" customHeight="1" x14ac:dyDescent="0.3">
      <c r="A15" s="12" t="s">
        <v>0</v>
      </c>
      <c r="B15" s="3"/>
      <c r="C15" s="6"/>
      <c r="D15" s="6" t="s">
        <v>4</v>
      </c>
    </row>
    <row r="16" spans="1:6" ht="35.25" customHeight="1" x14ac:dyDescent="0.25">
      <c r="A16" s="13" t="s">
        <v>21</v>
      </c>
      <c r="B16" s="80" t="s">
        <v>1</v>
      </c>
      <c r="C16" s="81"/>
      <c r="D16" s="14" t="s">
        <v>2</v>
      </c>
    </row>
    <row r="17" spans="1:4" ht="24.75" customHeight="1" x14ac:dyDescent="0.3">
      <c r="A17" s="71" t="s">
        <v>3</v>
      </c>
      <c r="B17" s="72"/>
      <c r="C17" s="73"/>
      <c r="D17" s="9">
        <f>D23+D29+D30</f>
        <v>154650097</v>
      </c>
    </row>
    <row r="18" spans="1:4" ht="39" customHeight="1" x14ac:dyDescent="0.3">
      <c r="A18" s="60">
        <v>41031100</v>
      </c>
      <c r="B18" s="62" t="s">
        <v>59</v>
      </c>
      <c r="C18" s="63"/>
      <c r="D18" s="61">
        <v>3795600</v>
      </c>
    </row>
    <row r="19" spans="1:4" ht="27.75" customHeight="1" x14ac:dyDescent="0.25">
      <c r="A19" s="19">
        <v>41033900</v>
      </c>
      <c r="B19" s="74" t="s">
        <v>6</v>
      </c>
      <c r="C19" s="75"/>
      <c r="D19" s="21">
        <f>80521200+40169600</f>
        <v>120690800</v>
      </c>
    </row>
    <row r="20" spans="1:4" ht="43.5" customHeight="1" x14ac:dyDescent="0.25">
      <c r="A20" s="22">
        <v>41035400</v>
      </c>
      <c r="B20" s="76" t="s">
        <v>31</v>
      </c>
      <c r="C20" s="77"/>
      <c r="D20" s="21">
        <v>271400</v>
      </c>
    </row>
    <row r="21" spans="1:4" ht="54" customHeight="1" x14ac:dyDescent="0.25">
      <c r="A21" s="22">
        <v>41036000</v>
      </c>
      <c r="B21" s="76" t="s">
        <v>34</v>
      </c>
      <c r="C21" s="77"/>
      <c r="D21" s="21">
        <v>3117600</v>
      </c>
    </row>
    <row r="22" spans="1:4" ht="45" customHeight="1" x14ac:dyDescent="0.25">
      <c r="A22" s="23">
        <v>41036300</v>
      </c>
      <c r="B22" s="78" t="s">
        <v>32</v>
      </c>
      <c r="C22" s="79"/>
      <c r="D22" s="21">
        <f>6238500+276600+8323700</f>
        <v>14838800</v>
      </c>
    </row>
    <row r="23" spans="1:4" ht="21.75" customHeight="1" x14ac:dyDescent="0.25">
      <c r="A23" s="24">
        <v>99000000000</v>
      </c>
      <c r="B23" s="87" t="s">
        <v>5</v>
      </c>
      <c r="C23" s="88"/>
      <c r="D23" s="26">
        <f>SUM(D18:D22)</f>
        <v>142714200</v>
      </c>
    </row>
    <row r="24" spans="1:4" ht="238.15" customHeight="1" x14ac:dyDescent="0.25">
      <c r="A24" s="19">
        <v>41050200</v>
      </c>
      <c r="B24" s="82" t="s">
        <v>43</v>
      </c>
      <c r="C24" s="83"/>
      <c r="D24" s="21">
        <v>8036607</v>
      </c>
    </row>
    <row r="25" spans="1:4" ht="33.75" customHeight="1" x14ac:dyDescent="0.25">
      <c r="A25" s="27">
        <v>41051000</v>
      </c>
      <c r="B25" s="85" t="s">
        <v>27</v>
      </c>
      <c r="C25" s="86"/>
      <c r="D25" s="21">
        <f>1430000+874500</f>
        <v>2304500</v>
      </c>
    </row>
    <row r="26" spans="1:4" ht="35.25" customHeight="1" x14ac:dyDescent="0.25">
      <c r="A26" s="19">
        <v>41053900</v>
      </c>
      <c r="B26" s="74" t="s">
        <v>60</v>
      </c>
      <c r="C26" s="75"/>
      <c r="D26" s="21">
        <f>133200+25000</f>
        <v>158200</v>
      </c>
    </row>
    <row r="27" spans="1:4" ht="55.5" customHeight="1" x14ac:dyDescent="0.25">
      <c r="A27" s="19">
        <v>41057700</v>
      </c>
      <c r="B27" s="74" t="s">
        <v>42</v>
      </c>
      <c r="C27" s="75"/>
      <c r="D27" s="21">
        <v>70272</v>
      </c>
    </row>
    <row r="28" spans="1:4" ht="96.75" customHeight="1" x14ac:dyDescent="0.25">
      <c r="A28" s="42">
        <v>41059300</v>
      </c>
      <c r="B28" s="89" t="s">
        <v>35</v>
      </c>
      <c r="C28" s="90"/>
      <c r="D28" s="21">
        <f>184289+101304+92145</f>
        <v>377738</v>
      </c>
    </row>
    <row r="29" spans="1:4" ht="24" customHeight="1" x14ac:dyDescent="0.25">
      <c r="A29" s="24">
        <v>13100000000</v>
      </c>
      <c r="B29" s="87" t="s">
        <v>28</v>
      </c>
      <c r="C29" s="88"/>
      <c r="D29" s="26">
        <f>D25+D26+D28+D27+D24</f>
        <v>10947317</v>
      </c>
    </row>
    <row r="30" spans="1:4" ht="19.5" customHeight="1" x14ac:dyDescent="0.25">
      <c r="A30" s="19">
        <v>41053900</v>
      </c>
      <c r="B30" s="74" t="s">
        <v>15</v>
      </c>
      <c r="C30" s="75"/>
      <c r="D30" s="21">
        <f>D31+D32+D33</f>
        <v>988580</v>
      </c>
    </row>
    <row r="31" spans="1:4" ht="22.5" customHeight="1" x14ac:dyDescent="0.25">
      <c r="A31" s="24">
        <v>13508000000</v>
      </c>
      <c r="B31" s="87" t="s">
        <v>20</v>
      </c>
      <c r="C31" s="88"/>
      <c r="D31" s="26">
        <v>340620</v>
      </c>
    </row>
    <row r="32" spans="1:4" ht="19.5" customHeight="1" x14ac:dyDescent="0.25">
      <c r="A32" s="24">
        <v>13571000000</v>
      </c>
      <c r="B32" s="87" t="s">
        <v>22</v>
      </c>
      <c r="C32" s="88"/>
      <c r="D32" s="26">
        <v>351700</v>
      </c>
    </row>
    <row r="33" spans="1:5" ht="23.25" customHeight="1" x14ac:dyDescent="0.25">
      <c r="A33" s="29">
        <v>17506000000</v>
      </c>
      <c r="B33" s="91" t="s">
        <v>33</v>
      </c>
      <c r="C33" s="92"/>
      <c r="D33" s="26">
        <v>296260</v>
      </c>
    </row>
    <row r="34" spans="1:5" ht="30.75" customHeight="1" x14ac:dyDescent="0.25">
      <c r="A34" s="97" t="s">
        <v>7</v>
      </c>
      <c r="B34" s="98"/>
      <c r="C34" s="99"/>
      <c r="D34" s="47">
        <f>D37+D39</f>
        <v>1161600</v>
      </c>
    </row>
    <row r="35" spans="1:5" ht="47.25" customHeight="1" x14ac:dyDescent="0.25">
      <c r="A35" s="52">
        <v>41035400</v>
      </c>
      <c r="B35" s="84" t="s">
        <v>31</v>
      </c>
      <c r="C35" s="84"/>
      <c r="D35" s="48">
        <v>33000</v>
      </c>
    </row>
    <row r="36" spans="1:5" ht="49.5" customHeight="1" x14ac:dyDescent="0.25">
      <c r="A36" s="44">
        <v>41037400</v>
      </c>
      <c r="B36" s="76" t="s">
        <v>36</v>
      </c>
      <c r="C36" s="77"/>
      <c r="D36" s="43">
        <v>327600</v>
      </c>
    </row>
    <row r="37" spans="1:5" ht="30.75" customHeight="1" x14ac:dyDescent="0.25">
      <c r="A37" s="24">
        <v>99000000000</v>
      </c>
      <c r="B37" s="87" t="s">
        <v>5</v>
      </c>
      <c r="C37" s="88"/>
      <c r="D37" s="47">
        <f>D35+D36</f>
        <v>360600</v>
      </c>
    </row>
    <row r="38" spans="1:5" ht="40.5" customHeight="1" x14ac:dyDescent="0.25">
      <c r="A38" s="23">
        <v>41051100</v>
      </c>
      <c r="B38" s="78" t="s">
        <v>44</v>
      </c>
      <c r="C38" s="79"/>
      <c r="D38" s="48">
        <f>D39</f>
        <v>801000</v>
      </c>
    </row>
    <row r="39" spans="1:5" ht="30.75" customHeight="1" x14ac:dyDescent="0.25">
      <c r="A39" s="24">
        <v>13100000000</v>
      </c>
      <c r="B39" s="87" t="s">
        <v>28</v>
      </c>
      <c r="C39" s="88"/>
      <c r="D39" s="47">
        <v>801000</v>
      </c>
    </row>
    <row r="40" spans="1:5" ht="36" customHeight="1" x14ac:dyDescent="0.25">
      <c r="A40" s="53" t="s">
        <v>8</v>
      </c>
      <c r="B40" s="93" t="s">
        <v>9</v>
      </c>
      <c r="C40" s="94"/>
      <c r="D40" s="54">
        <f>D41+D42</f>
        <v>155811697</v>
      </c>
    </row>
    <row r="41" spans="1:5" ht="25.5" customHeight="1" x14ac:dyDescent="0.25">
      <c r="A41" s="31" t="s">
        <v>8</v>
      </c>
      <c r="B41" s="95" t="s">
        <v>11</v>
      </c>
      <c r="C41" s="96"/>
      <c r="D41" s="21">
        <f>D17</f>
        <v>154650097</v>
      </c>
    </row>
    <row r="42" spans="1:5" ht="28.5" customHeight="1" x14ac:dyDescent="0.25">
      <c r="A42" s="31" t="s">
        <v>8</v>
      </c>
      <c r="B42" s="95" t="s">
        <v>10</v>
      </c>
      <c r="C42" s="96"/>
      <c r="D42" s="35">
        <f>D34</f>
        <v>1161600</v>
      </c>
    </row>
    <row r="43" spans="1:5" ht="18.75" hidden="1" customHeight="1" x14ac:dyDescent="0.3">
      <c r="A43" s="33"/>
      <c r="B43" s="33"/>
      <c r="C43" s="33"/>
      <c r="D43" s="3"/>
    </row>
    <row r="44" spans="1:5" ht="0.75" hidden="1" customHeight="1" x14ac:dyDescent="0.3">
      <c r="A44" s="33"/>
      <c r="B44" s="69" t="s">
        <v>19</v>
      </c>
      <c r="C44" s="70"/>
      <c r="D44" s="3"/>
    </row>
    <row r="45" spans="1:5" ht="73.5" customHeight="1" x14ac:dyDescent="0.25">
      <c r="A45" s="57" t="s">
        <v>25</v>
      </c>
      <c r="B45" s="58" t="s">
        <v>17</v>
      </c>
      <c r="C45" s="58" t="s">
        <v>13</v>
      </c>
      <c r="D45" s="59" t="s">
        <v>2</v>
      </c>
      <c r="E45" s="10"/>
    </row>
    <row r="46" spans="1:5" ht="21.75" customHeight="1" x14ac:dyDescent="0.25">
      <c r="A46" s="64" t="s">
        <v>16</v>
      </c>
      <c r="B46" s="64"/>
      <c r="C46" s="64"/>
      <c r="D46" s="34">
        <f>D50+D52+D54+D56</f>
        <v>12298548</v>
      </c>
    </row>
    <row r="47" spans="1:5" ht="107.25" customHeight="1" x14ac:dyDescent="0.25">
      <c r="A47" s="45" t="s">
        <v>50</v>
      </c>
      <c r="B47" s="31">
        <v>9730</v>
      </c>
      <c r="C47" s="20" t="s">
        <v>51</v>
      </c>
      <c r="D47" s="35">
        <f>2000000+2500000</f>
        <v>4500000</v>
      </c>
    </row>
    <row r="48" spans="1:5" ht="51.75" customHeight="1" x14ac:dyDescent="0.25">
      <c r="A48" s="45" t="s">
        <v>24</v>
      </c>
      <c r="B48" s="31">
        <v>9770</v>
      </c>
      <c r="C48" s="20" t="s">
        <v>37</v>
      </c>
      <c r="D48" s="35">
        <v>50000</v>
      </c>
    </row>
    <row r="49" spans="1:6" ht="45" customHeight="1" x14ac:dyDescent="0.25">
      <c r="A49" s="45" t="s">
        <v>39</v>
      </c>
      <c r="B49" s="31">
        <v>9770</v>
      </c>
      <c r="C49" s="20" t="s">
        <v>48</v>
      </c>
      <c r="D49" s="35">
        <v>150000</v>
      </c>
    </row>
    <row r="50" spans="1:6" ht="47.25" customHeight="1" x14ac:dyDescent="0.3">
      <c r="A50" s="46">
        <v>13100000000</v>
      </c>
      <c r="B50" s="40"/>
      <c r="C50" s="41" t="s">
        <v>41</v>
      </c>
      <c r="D50" s="34">
        <f>D47+D48+D49</f>
        <v>4700000</v>
      </c>
    </row>
    <row r="51" spans="1:6" ht="47.25" customHeight="1" x14ac:dyDescent="0.25">
      <c r="A51" s="45" t="s">
        <v>24</v>
      </c>
      <c r="B51" s="31">
        <v>9770</v>
      </c>
      <c r="C51" s="20" t="s">
        <v>58</v>
      </c>
      <c r="D51" s="35">
        <f>D52</f>
        <v>1100000</v>
      </c>
    </row>
    <row r="52" spans="1:6" ht="18.75" customHeight="1" x14ac:dyDescent="0.25">
      <c r="A52" s="24">
        <v>13508000000</v>
      </c>
      <c r="B52" s="25"/>
      <c r="C52" s="30" t="s">
        <v>20</v>
      </c>
      <c r="D52" s="34">
        <v>1100000</v>
      </c>
      <c r="F52" t="s">
        <v>26</v>
      </c>
    </row>
    <row r="53" spans="1:6" ht="39" customHeight="1" x14ac:dyDescent="0.25">
      <c r="A53" s="45" t="s">
        <v>24</v>
      </c>
      <c r="B53" s="31">
        <v>9770</v>
      </c>
      <c r="C53" s="20" t="s">
        <v>58</v>
      </c>
      <c r="D53" s="35">
        <f>D54</f>
        <v>1276930</v>
      </c>
      <c r="F53" s="11">
        <f>D48+D49+D51+D53</f>
        <v>2576930</v>
      </c>
    </row>
    <row r="54" spans="1:6" ht="20.25" customHeight="1" x14ac:dyDescent="0.25">
      <c r="A54" s="24">
        <v>13571000000</v>
      </c>
      <c r="B54" s="25"/>
      <c r="C54" s="30" t="s">
        <v>23</v>
      </c>
      <c r="D54" s="34">
        <f>1090680+186250</f>
        <v>1276930</v>
      </c>
    </row>
    <row r="55" spans="1:6" ht="47.25" customHeight="1" x14ac:dyDescent="0.25">
      <c r="A55" s="19">
        <v>3719800</v>
      </c>
      <c r="B55" s="31">
        <v>9800</v>
      </c>
      <c r="C55" s="20" t="s">
        <v>29</v>
      </c>
      <c r="D55" s="35">
        <f>D56</f>
        <v>5221618</v>
      </c>
    </row>
    <row r="56" spans="1:6" ht="24.75" customHeight="1" x14ac:dyDescent="0.25">
      <c r="A56" s="24">
        <v>99000000000</v>
      </c>
      <c r="B56" s="36"/>
      <c r="C56" s="30" t="s">
        <v>5</v>
      </c>
      <c r="D56" s="34">
        <f>300000+55000+10000+200000+1523000+200000+500000+254000+750000+1400000+25000+4618</f>
        <v>5221618</v>
      </c>
    </row>
    <row r="57" spans="1:6" ht="36" customHeight="1" x14ac:dyDescent="0.25">
      <c r="A57" s="64" t="s">
        <v>7</v>
      </c>
      <c r="B57" s="64"/>
      <c r="C57" s="64"/>
      <c r="D57" s="34">
        <f>D63+D61+D60</f>
        <v>8621382</v>
      </c>
      <c r="E57" s="11"/>
    </row>
    <row r="58" spans="1:6" ht="36" customHeight="1" x14ac:dyDescent="0.25">
      <c r="A58" s="45" t="s">
        <v>38</v>
      </c>
      <c r="B58" s="31">
        <v>9770</v>
      </c>
      <c r="C58" s="20" t="s">
        <v>40</v>
      </c>
      <c r="D58" s="35">
        <v>30000</v>
      </c>
      <c r="E58" s="11"/>
    </row>
    <row r="59" spans="1:6" ht="36" customHeight="1" x14ac:dyDescent="0.25">
      <c r="A59" s="45" t="s">
        <v>39</v>
      </c>
      <c r="B59" s="50">
        <v>9770</v>
      </c>
      <c r="C59" s="20" t="s">
        <v>49</v>
      </c>
      <c r="D59" s="35">
        <v>850000</v>
      </c>
      <c r="E59" s="11"/>
    </row>
    <row r="60" spans="1:6" ht="24" customHeight="1" x14ac:dyDescent="0.25">
      <c r="A60" s="24">
        <v>13100000000</v>
      </c>
      <c r="B60" s="51"/>
      <c r="C60" s="28" t="s">
        <v>28</v>
      </c>
      <c r="D60" s="34">
        <f>D59+D58</f>
        <v>880000</v>
      </c>
      <c r="E60" s="11"/>
    </row>
    <row r="61" spans="1:6" ht="39.75" customHeight="1" x14ac:dyDescent="0.25">
      <c r="A61" s="45" t="s">
        <v>39</v>
      </c>
      <c r="B61" s="31">
        <v>9770</v>
      </c>
      <c r="C61" s="20" t="s">
        <v>47</v>
      </c>
      <c r="D61" s="35">
        <v>100000</v>
      </c>
      <c r="E61" s="11"/>
      <c r="F61" s="11">
        <f>D58+D59+D61</f>
        <v>980000</v>
      </c>
    </row>
    <row r="62" spans="1:6" ht="27" customHeight="1" x14ac:dyDescent="0.3">
      <c r="A62" s="46" t="s">
        <v>45</v>
      </c>
      <c r="B62" s="40"/>
      <c r="C62" s="41" t="s">
        <v>46</v>
      </c>
      <c r="D62" s="34">
        <v>100000</v>
      </c>
      <c r="E62" s="11"/>
    </row>
    <row r="63" spans="1:6" ht="45.75" customHeight="1" x14ac:dyDescent="0.25">
      <c r="A63" s="19">
        <v>3719800</v>
      </c>
      <c r="B63" s="31">
        <v>9800</v>
      </c>
      <c r="C63" s="20" t="s">
        <v>29</v>
      </c>
      <c r="D63" s="35">
        <f>1000000+1000000+1000000+500000+800000+1600000+300000-254000+300000+500000-4618+900000</f>
        <v>7641382</v>
      </c>
    </row>
    <row r="64" spans="1:6" ht="24" customHeight="1" x14ac:dyDescent="0.25">
      <c r="A64" s="24">
        <v>99000000000</v>
      </c>
      <c r="B64" s="31"/>
      <c r="C64" s="30" t="s">
        <v>5</v>
      </c>
      <c r="D64" s="49">
        <f>D63</f>
        <v>7641382</v>
      </c>
    </row>
    <row r="65" spans="1:4" ht="25.5" customHeight="1" x14ac:dyDescent="0.25">
      <c r="A65" s="53" t="s">
        <v>8</v>
      </c>
      <c r="B65" s="53" t="s">
        <v>8</v>
      </c>
      <c r="C65" s="55" t="s">
        <v>9</v>
      </c>
      <c r="D65" s="56">
        <f>D66+D67</f>
        <v>20919930</v>
      </c>
    </row>
    <row r="66" spans="1:4" ht="20.25" customHeight="1" x14ac:dyDescent="0.25">
      <c r="A66" s="31" t="s">
        <v>8</v>
      </c>
      <c r="B66" s="31" t="s">
        <v>8</v>
      </c>
      <c r="C66" s="32" t="s">
        <v>11</v>
      </c>
      <c r="D66" s="35">
        <f>D46</f>
        <v>12298548</v>
      </c>
    </row>
    <row r="67" spans="1:4" ht="21.75" customHeight="1" x14ac:dyDescent="0.25">
      <c r="A67" s="31" t="s">
        <v>8</v>
      </c>
      <c r="B67" s="31" t="s">
        <v>8</v>
      </c>
      <c r="C67" s="32" t="s">
        <v>10</v>
      </c>
      <c r="D67" s="35">
        <f>D57</f>
        <v>8621382</v>
      </c>
    </row>
    <row r="68" spans="1:4" ht="17.25" x14ac:dyDescent="0.25">
      <c r="A68" s="33"/>
      <c r="B68" s="33"/>
      <c r="C68" s="33"/>
      <c r="D68" s="37"/>
    </row>
    <row r="69" spans="1:4" ht="31.5" customHeight="1" x14ac:dyDescent="0.25">
      <c r="A69" s="38" t="s">
        <v>14</v>
      </c>
      <c r="B69" s="38"/>
      <c r="C69" s="39"/>
      <c r="D69" s="39" t="s">
        <v>18</v>
      </c>
    </row>
    <row r="70" spans="1:4" ht="18.75" x14ac:dyDescent="0.3">
      <c r="A70" s="7"/>
      <c r="B70" s="7"/>
      <c r="C70" s="7"/>
      <c r="D70" s="4"/>
    </row>
    <row r="71" spans="1:4" ht="18.75" x14ac:dyDescent="0.3">
      <c r="A71" s="7"/>
      <c r="B71" s="7"/>
      <c r="C71" s="7"/>
      <c r="D71" s="4"/>
    </row>
    <row r="72" spans="1:4" ht="18.75" x14ac:dyDescent="0.3">
      <c r="A72" s="7"/>
      <c r="B72" s="7"/>
      <c r="C72" s="7"/>
      <c r="D72" s="4"/>
    </row>
    <row r="73" spans="1:4" ht="18.75" x14ac:dyDescent="0.3">
      <c r="A73" s="7"/>
      <c r="B73" s="7"/>
      <c r="C73" s="7"/>
      <c r="D73" s="4"/>
    </row>
    <row r="74" spans="1:4" ht="18.75" x14ac:dyDescent="0.3">
      <c r="A74" s="7"/>
      <c r="B74" s="7"/>
      <c r="C74" s="7"/>
      <c r="D74" s="4"/>
    </row>
    <row r="75" spans="1:4" ht="18.75" x14ac:dyDescent="0.3">
      <c r="A75" s="7"/>
      <c r="B75" s="7"/>
      <c r="C75" s="7"/>
      <c r="D75" s="4"/>
    </row>
    <row r="76" spans="1:4" ht="18.75" x14ac:dyDescent="0.3">
      <c r="A76" s="7"/>
      <c r="B76" s="7"/>
      <c r="C76" s="7"/>
      <c r="D76" s="4"/>
    </row>
    <row r="77" spans="1:4" x14ac:dyDescent="0.2">
      <c r="A77" s="1"/>
      <c r="B77" s="1"/>
      <c r="C77" s="1"/>
    </row>
    <row r="78" spans="1:4" x14ac:dyDescent="0.2">
      <c r="A78" s="1"/>
      <c r="B78" s="1"/>
      <c r="C78" s="1"/>
    </row>
    <row r="79" spans="1:4" x14ac:dyDescent="0.2">
      <c r="A79" s="1"/>
      <c r="B79" s="1"/>
      <c r="C79" s="1"/>
    </row>
    <row r="80" spans="1:4" x14ac:dyDescent="0.2">
      <c r="A80" s="1"/>
      <c r="B80" s="1"/>
      <c r="C80" s="1"/>
    </row>
    <row r="81" spans="1:3" x14ac:dyDescent="0.2">
      <c r="A81" s="2"/>
      <c r="B81" s="2"/>
      <c r="C81" s="2"/>
    </row>
    <row r="82" spans="1:3" x14ac:dyDescent="0.2">
      <c r="A82" s="2"/>
      <c r="B82" s="2"/>
      <c r="C82" s="2"/>
    </row>
    <row r="83" spans="1:3" x14ac:dyDescent="0.2">
      <c r="A83" s="2"/>
      <c r="B83" s="2"/>
      <c r="C83" s="2"/>
    </row>
  </sheetData>
  <mergeCells count="34">
    <mergeCell ref="B40:C40"/>
    <mergeCell ref="B41:C41"/>
    <mergeCell ref="B42:C42"/>
    <mergeCell ref="A34:C34"/>
    <mergeCell ref="B36:C36"/>
    <mergeCell ref="B37:C37"/>
    <mergeCell ref="B38:C38"/>
    <mergeCell ref="B39:C39"/>
    <mergeCell ref="B29:C29"/>
    <mergeCell ref="B30:C30"/>
    <mergeCell ref="B31:C31"/>
    <mergeCell ref="B32:C32"/>
    <mergeCell ref="B33:C33"/>
    <mergeCell ref="B25:C25"/>
    <mergeCell ref="B23:C23"/>
    <mergeCell ref="B26:C26"/>
    <mergeCell ref="B27:C27"/>
    <mergeCell ref="B28:C28"/>
    <mergeCell ref="B18:C18"/>
    <mergeCell ref="A57:C57"/>
    <mergeCell ref="A13:D13"/>
    <mergeCell ref="A10:D10"/>
    <mergeCell ref="A11:D11"/>
    <mergeCell ref="B14:C14"/>
    <mergeCell ref="B44:C44"/>
    <mergeCell ref="A46:C46"/>
    <mergeCell ref="A17:C17"/>
    <mergeCell ref="B19:C19"/>
    <mergeCell ref="B20:C20"/>
    <mergeCell ref="B21:C21"/>
    <mergeCell ref="B22:C22"/>
    <mergeCell ref="B16:C16"/>
    <mergeCell ref="B24:C24"/>
    <mergeCell ref="B35:C3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Користувач Windows</cp:lastModifiedBy>
  <cp:lastPrinted>2025-11-11T07:16:19Z</cp:lastPrinted>
  <dcterms:created xsi:type="dcterms:W3CDTF">2020-12-13T14:40:25Z</dcterms:created>
  <dcterms:modified xsi:type="dcterms:W3CDTF">2025-12-05T10:22:44Z</dcterms:modified>
</cp:coreProperties>
</file>