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3005"/>
  </bookViews>
  <sheets>
    <sheet name="Лист1" sheetId="1" r:id="rId1"/>
  </sheets>
  <definedNames>
    <definedName name="_xlnm.Print_Area" localSheetId="0">Лист1!$A$1:$K$79</definedName>
  </definedNames>
  <calcPr calcId="144525"/>
</workbook>
</file>

<file path=xl/calcChain.xml><?xml version="1.0" encoding="utf-8"?>
<calcChain xmlns="http://schemas.openxmlformats.org/spreadsheetml/2006/main">
  <c r="K75" i="1" l="1"/>
  <c r="J75" i="1"/>
  <c r="I75" i="1"/>
  <c r="H75" i="1"/>
  <c r="H18" i="1"/>
  <c r="H17" i="1"/>
  <c r="I62" i="1"/>
  <c r="H63" i="1"/>
  <c r="J44" i="1"/>
  <c r="H44" i="1" s="1"/>
  <c r="J39" i="1"/>
  <c r="J37" i="1"/>
  <c r="H37" i="1" s="1"/>
  <c r="J36" i="1"/>
  <c r="H36" i="1" s="1"/>
  <c r="H35" i="1"/>
  <c r="J16" i="1" l="1"/>
  <c r="I54" i="1"/>
  <c r="I65" i="1"/>
  <c r="H34" i="1"/>
  <c r="H30" i="1"/>
  <c r="H64" i="1"/>
  <c r="H69" i="1" l="1"/>
  <c r="H56" i="1"/>
  <c r="K46" i="1"/>
  <c r="K45" i="1"/>
  <c r="H42" i="1" l="1"/>
  <c r="H68" i="1" l="1"/>
  <c r="K25" i="1" l="1"/>
  <c r="K43" i="1" l="1"/>
  <c r="H39" i="1" l="1"/>
  <c r="K32" i="1" l="1"/>
  <c r="K16" i="1" s="1"/>
  <c r="H25" i="1"/>
  <c r="H74" i="1"/>
  <c r="H40" i="1" l="1"/>
  <c r="H47" i="1" l="1"/>
  <c r="H50" i="1" l="1"/>
  <c r="H46" i="1" l="1"/>
  <c r="H27" i="1"/>
  <c r="I49" i="1" l="1"/>
  <c r="I16" i="1" s="1"/>
  <c r="H28" i="1" l="1"/>
  <c r="H57" i="1"/>
  <c r="H45" i="1"/>
  <c r="K65" i="1" l="1"/>
  <c r="J65" i="1"/>
  <c r="H41" i="1" l="1"/>
  <c r="L76" i="1" l="1"/>
  <c r="K52" i="1"/>
  <c r="J52" i="1"/>
  <c r="I52" i="1"/>
  <c r="H53" i="1"/>
  <c r="H52" i="1" s="1"/>
  <c r="H38" i="1"/>
  <c r="H26" i="1" l="1"/>
  <c r="J54" i="1" l="1"/>
  <c r="H58" i="1"/>
  <c r="H55" i="1"/>
  <c r="H49" i="1" l="1"/>
  <c r="H71" i="1" l="1"/>
  <c r="H31" i="1" l="1"/>
  <c r="H73" i="1" l="1"/>
  <c r="H66" i="1" l="1"/>
  <c r="H72" i="1"/>
  <c r="H67" i="1"/>
  <c r="H32" i="1" l="1"/>
  <c r="K54" i="1" l="1"/>
  <c r="H43" i="1" l="1"/>
  <c r="H29" i="1"/>
  <c r="H48" i="1"/>
  <c r="H33" i="1"/>
  <c r="H19" i="1"/>
  <c r="H70" i="1"/>
  <c r="H65" i="1" s="1"/>
  <c r="H62" i="1"/>
  <c r="H61" i="1"/>
  <c r="H60" i="1"/>
  <c r="H59" i="1"/>
  <c r="H51" i="1"/>
  <c r="H24" i="1"/>
  <c r="H23" i="1"/>
  <c r="H22" i="1"/>
  <c r="H21" i="1"/>
  <c r="H54" i="1" l="1"/>
  <c r="H20" i="1"/>
  <c r="H16" i="1" s="1"/>
</calcChain>
</file>

<file path=xl/sharedStrings.xml><?xml version="1.0" encoding="utf-8"?>
<sst xmlns="http://schemas.openxmlformats.org/spreadsheetml/2006/main" count="312" uniqueCount="243">
  <si>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</si>
  <si>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</si>
  <si>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</si>
  <si>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</si>
  <si>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</si>
  <si>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</si>
  <si>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</si>
  <si>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</si>
  <si>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</si>
  <si>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</si>
  <si>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</si>
  <si>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</si>
  <si>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</si>
  <si>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</si>
  <si>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</si>
  <si>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</si>
  <si>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</si>
  <si>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</si>
  <si>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</si>
  <si>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</si>
  <si>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</si>
  <si>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</si>
  <si>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</si>
  <si>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</si>
  <si>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</si>
  <si>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</si>
  <si>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</si>
  <si>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</si>
  <si>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</si>
  <si>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</si>
  <si>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</si>
  <si>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</si>
  <si>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</si>
  <si>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</si>
  <si>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</si>
  <si>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</si>
  <si>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</si>
  <si>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</si>
  <si>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</si>
  <si>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</si>
  <si>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</si>
  <si>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</si>
  <si>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</si>
  <si>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</si>
  <si>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</si>
  <si>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</si>
  <si>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</si>
  <si>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</si>
  <si>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</si>
  <si>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</si>
  <si>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</si>
  <si>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</si>
  <si>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</si>
  <si>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</si>
  <si>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</si>
  <si>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</si>
  <si>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</si>
  <si>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</si>
  <si>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</si>
  <si>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</si>
  <si>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</si>
  <si>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</si>
  <si>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</si>
  <si>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</si>
  <si>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</si>
  <si>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</si>
  <si>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</si>
  <si>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</si>
  <si>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</si>
  <si>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</si>
  <si>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</si>
  <si>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</si>
  <si>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</si>
  <si>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</si>
  <si>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</si>
  <si>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</si>
  <si>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</si>
  <si>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</si>
  <si>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</si>
  <si>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</si>
  <si>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</si>
  <si>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</si>
  <si>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</si>
  <si>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</si>
  <si>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</si>
  <si>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</si>
  <si>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</si>
  <si>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</si>
  <si>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</si>
  <si>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</si>
  <si>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</si>
  <si>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</si>
  <si>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</si>
  <si>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</si>
  <si>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</si>
  <si>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</si>
  <si>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</si>
  <si>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</si>
  <si>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</si>
  <si>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</si>
  <si>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</si>
  <si>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</si>
  <si>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</si>
  <si>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</si>
  <si>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</si>
  <si>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</si>
  <si>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</si>
  <si>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</si>
  <si>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</si>
  <si>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Руслан ШИШКА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</si>
  <si>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</si>
  <si>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</si>
  <si>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</si>
  <si>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</si>
  <si>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</si>
  <si>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</si>
  <si>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</si>
  <si>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Секретар ради </t>
  </si>
  <si>
    <t xml:space="preserve">Екологічна програма Бродівської міської ради на 2025-2027 роки
</t>
  </si>
  <si>
    <t>Програма забезпечення мобілізаційної підготовки та оборонної роботи місцевого значення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</si>
  <si>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</si>
  <si>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</si>
  <si>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</si>
  <si>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</si>
  <si>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</si>
  <si>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</si>
  <si>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</si>
  <si>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</si>
  <si>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</si>
  <si>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</si>
  <si>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</si>
  <si>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</si>
  <si>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</si>
  <si>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</si>
  <si>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</si>
  <si>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</si>
  <si>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</si>
  <si>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</si>
  <si>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</si>
  <si>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</si>
  <si>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</si>
  <si>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</si>
  <si>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підтримки розвитку місцевого самоврядування  у Бродівській міській територіальній громаді  на 2025-2027 роки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</si>
  <si>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</si>
  <si>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</si>
  <si>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</si>
  <si>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</si>
  <si>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0600000</t>
  </si>
  <si>
    <t>Усього</t>
  </si>
  <si>
    <t>0813031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</si>
  <si>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</si>
  <si>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</si>
  <si>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</si>
  <si>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</si>
  <si>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0213210</t>
  </si>
  <si>
    <t>Програма інформатизації «Цифрова Бродівська міська територіальна громада» на 2025 – 2027 роки</t>
  </si>
  <si>
    <t>Фінансова підтримка медіа (засобів масової інформації)</t>
  </si>
  <si>
    <t>0216020</t>
  </si>
  <si>
    <t>0214084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</si>
  <si>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</si>
  <si>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</si>
  <si>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</si>
  <si>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</si>
  <si>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</si>
  <si>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 xml:space="preserve"> від 19.12.2024 р.№ 1903, від 23.01.2025 р№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</si>
  <si>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</si>
  <si>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</si>
  <si>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сквер+станісл</t>
  </si>
  <si>
    <t>сміттєзв</t>
  </si>
  <si>
    <t xml:space="preserve"> від 10.07.2025 р.№ 2166</t>
  </si>
  <si>
    <t>Комплексна програма розвитку спорту  Бродівської міської  територіальної громади на 2025-2027 роки</t>
  </si>
  <si>
    <t>Комплексна програма фінансової підтримки комунального некомерційного підприємства « Бродівська центральна міська лікарня» на 2025-2027 рр</t>
  </si>
  <si>
    <t>Програма підтримки і розвитку обдарованої учнівської молоді та педагогічних працівників  Бродівської міської територіальної громади на 2025-2026 роки</t>
  </si>
  <si>
    <t xml:space="preserve"> від 31.10.2024 р.№ 1816 ,від 16.10.2025 р.№2334</t>
  </si>
  <si>
    <t xml:space="preserve">від 19.12.2024 р. №1906, від 04.09.2025 р.№2284,  </t>
  </si>
  <si>
    <t>від 27.03.2025 р.№2043, від 10.07.2025 р.№2173, від 28.08.2025р. №2232, від 0412.20205 р. №2377</t>
  </si>
  <si>
    <r>
      <t xml:space="preserve"> від  21.03.2023 р.№989, від 19.12.2024р. № 1905, від 23.01.2025 р.№1959, від 10.07.2025 р.№2171,</t>
    </r>
    <r>
      <rPr>
        <sz val="14"/>
        <color rgb="FFFF0000"/>
        <rFont val="Times New Roman"/>
        <family val="1"/>
        <charset val="204"/>
      </rPr>
      <t xml:space="preserve"> від  04.12.2025 №2380 </t>
    </r>
  </si>
  <si>
    <r>
      <t xml:space="preserve"> від 19.12.2024 р.№ 1911, від 01.04.2025р.№2060, від 06.05.2025р. №2125, від 10.07.2025 р.№2168, від 04.09.2025 року №2282,від 16.10.2025 р.№2331, від 13.11.2025 № 2357,</t>
    </r>
    <r>
      <rPr>
        <sz val="14"/>
        <color rgb="FFFF0000"/>
        <rFont val="Times New Roman"/>
        <family val="1"/>
        <charset val="204"/>
      </rPr>
      <t>від  04.12.2025 №2381</t>
    </r>
  </si>
  <si>
    <t>від  грудня 2025 року №</t>
  </si>
  <si>
    <t>0813033</t>
  </si>
  <si>
    <t xml:space="preserve">Компенсаційні виплати за пільговий проїзд автомобільним транспортом окремих категорій громадян </t>
  </si>
  <si>
    <t>0813105</t>
  </si>
  <si>
    <t>3105</t>
  </si>
  <si>
    <t>Надання реабілітаційних послуг особам з інвалідністю та дітям з інвалідністю</t>
  </si>
  <si>
    <t>'Програма Бродівського районного центру комплексної реабілітації для осіб з інвалідністю на 2026-2028 роки</t>
  </si>
  <si>
    <t>від  12.2025№</t>
  </si>
  <si>
    <t xml:space="preserve"> від  .12.2025 р.№ 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</si>
  <si>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2026 рік"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</si>
  <si>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2026 рік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</si>
  <si>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2026 рік</t>
  </si>
  <si>
    <t xml:space="preserve"> Розподіл витрат  місцевого бюджету 
на реалізацію місцевих/регіональних програм у 2026 році</t>
  </si>
  <si>
    <t>0216091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</si>
  <si>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</si>
  <si>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</si>
  <si>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</si>
  <si>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</si>
  <si>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</si>
  <si>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Програма підтримки фермерства та розвитку сільського господарства в Бродівській міській територіальній громаді  на 2026-2027 роки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</si>
  <si>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</si>
  <si>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</si>
  <si>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</si>
  <si>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Програма забезпечення діяльності водопровідно-каналізаційного господарства Бродівської міської територіальнох громади на 2025-2027 роки</t>
  </si>
  <si>
    <t>Програма благоустрою Бродівської міської територіальної громади  на 2025-2027 роки</t>
  </si>
  <si>
    <t>Програма проведення будівництва, реконструкції, капітального, поточного ремонту та утримання доріг  Бродівської міської територіальної громади  на 2025-2027 роки</t>
  </si>
  <si>
    <t>'Програма фінансової підтримки комунальних підприємств Бродівської міської територіальної громади на 2025-2027 роки</t>
  </si>
  <si>
    <t>Програма з охорони та збереження пам'яток культурної спадщини Бродівської міської територіальної громади на 2025-2027 роки</t>
  </si>
  <si>
    <t>Комплексна програма "Стратегія впровадження системи громадського здоров"я по Бродівській міській територіальній громаді" на 2026 рік</t>
  </si>
  <si>
    <t>Програма охорони тваринного світу, регулювання чисельності безпритульних тварин Бродівської міської територіальної громади на 2025-2027 роки</t>
  </si>
  <si>
    <t>'Комплексна програма розвитку земельних відносин та охорони земель на території Бродівської міської територіальної громади на 2026-2029 роки</t>
  </si>
  <si>
    <t>Програма Розроблення (оновлення) містобудівної документації населених пунктів Бродівської міської  територіальної громади на 2025-2027 роки</t>
  </si>
  <si>
    <t xml:space="preserve">Програма «Енергоефективності та енергозбереження Бродівської міської територіальної громади на 2025-2027 роки» </t>
  </si>
  <si>
    <t>Програма підтримки   Комунального підприємства  Телерадіокомпанія «Броди» Бродівської міської територіальної громади  на  2025-2027 роки</t>
  </si>
  <si>
    <t>0150</t>
  </si>
  <si>
    <t>Програма придбання житла для окремих категорій наснлнння у Бродівській міській територіальній громаді на 2026 рік</t>
  </si>
  <si>
    <t>Комплексна програма  підтримки і розвитку культури Бродівської міської  територіальної громади на 2025-2027 роки</t>
  </si>
  <si>
    <t>Програма фінансової підтримки громадської організації "Бродівська школа різьбярства" на 2026-2028  р.р.</t>
  </si>
  <si>
    <t xml:space="preserve">Програма  підтримки і розвитку ГО «ФК «Богун» на 2025-2027 роки </t>
  </si>
  <si>
    <t>0210150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</si>
  <si>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</si>
  <si>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</si>
  <si>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ПРОГРАМА
 з виконання Плану заходів на 2026–2028 роки Національної стратегії зі створення безбар’єрного простору в Україні на період до 2030 року у Бродівській міській територіальній громаді
</t>
  </si>
  <si>
    <t xml:space="preserve"> від 00.12.2025р №</t>
  </si>
  <si>
    <r>
      <t xml:space="preserve"> від 19.12.2024 р.№ 1923, в редакції від</t>
    </r>
    <r>
      <rPr>
        <sz val="14"/>
        <color rgb="FFFF0000"/>
        <rFont val="Times New Roman"/>
        <family val="1"/>
        <charset val="204"/>
      </rPr>
      <t xml:space="preserve">  00.12.2025 року № </t>
    </r>
  </si>
  <si>
    <r>
      <t xml:space="preserve"> від 19.12.2024 р.№ 1913,в редакції </t>
    </r>
    <r>
      <rPr>
        <sz val="14"/>
        <color rgb="FFFF0000"/>
        <rFont val="Times New Roman"/>
        <family val="1"/>
        <charset val="204"/>
      </rPr>
      <t xml:space="preserve"> від  00.12.2025 року № </t>
    </r>
  </si>
  <si>
    <r>
      <t xml:space="preserve">від 13.02.2025р. №2020, в редакції </t>
    </r>
    <r>
      <rPr>
        <sz val="14"/>
        <color rgb="FFFF0000"/>
        <rFont val="Times New Roman"/>
        <family val="1"/>
        <charset val="204"/>
      </rPr>
      <t>від</t>
    </r>
    <r>
      <rPr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>00.12.2025р №</t>
    </r>
  </si>
  <si>
    <r>
      <t>від 23.01.2025 р.№1960, в редакції від 00</t>
    </r>
    <r>
      <rPr>
        <sz val="14"/>
        <color rgb="FFFF0000"/>
        <rFont val="Times New Roman"/>
        <family val="1"/>
        <charset val="204"/>
      </rPr>
      <t>.12.2025 №</t>
    </r>
  </si>
  <si>
    <r>
      <t xml:space="preserve"> від 19.12.2024 р.№ 1907, в редакції </t>
    </r>
    <r>
      <rPr>
        <sz val="14"/>
        <color rgb="FFFF0000"/>
        <rFont val="Times New Roman"/>
        <family val="1"/>
        <charset val="204"/>
      </rPr>
      <t>від 00.12.25 №</t>
    </r>
  </si>
  <si>
    <r>
      <t xml:space="preserve">від 14.12.2023 р.№1392, в редакції від </t>
    </r>
    <r>
      <rPr>
        <sz val="14"/>
        <color rgb="FFFF0000"/>
        <rFont val="Times New Roman"/>
        <family val="1"/>
        <charset val="204"/>
      </rPr>
      <t>00.12.2025 р.№</t>
    </r>
  </si>
  <si>
    <r>
      <t xml:space="preserve"> від 19.12.2024 р.№ 1909,в редакції від</t>
    </r>
    <r>
      <rPr>
        <sz val="14"/>
        <color rgb="FFFF0000"/>
        <rFont val="Times New Roman"/>
        <family val="1"/>
        <charset val="204"/>
      </rPr>
      <t xml:space="preserve"> 00.12.2025 №</t>
    </r>
    <r>
      <rPr>
        <sz val="14"/>
        <rFont val="Times New Roman"/>
        <family val="1"/>
        <charset val="204"/>
      </rPr>
      <t xml:space="preserve"> </t>
    </r>
  </si>
  <si>
    <r>
      <t xml:space="preserve"> від 19.12.2024 р.№1910, в редакції від </t>
    </r>
    <r>
      <rPr>
        <sz val="14"/>
        <color rgb="FFFF0000"/>
        <rFont val="Times New Roman"/>
        <family val="1"/>
        <charset val="204"/>
      </rPr>
      <t>00.12.2025 року №</t>
    </r>
  </si>
  <si>
    <r>
      <rPr>
        <sz val="14"/>
        <rFont val="Times New Roman"/>
        <family val="1"/>
        <charset val="204"/>
      </rPr>
      <t xml:space="preserve"> від 10.07.2025 р.№ 2166, в редакції від </t>
    </r>
    <r>
      <rPr>
        <sz val="14"/>
        <color rgb="FFFF0000"/>
        <rFont val="Times New Roman"/>
        <family val="1"/>
        <charset val="204"/>
      </rPr>
      <t>00.12.2025р №</t>
    </r>
  </si>
  <si>
    <r>
      <t>від 13.02.2025 р.№2019, в редакції від</t>
    </r>
    <r>
      <rPr>
        <sz val="14"/>
        <color rgb="FFFF0000"/>
        <rFont val="Times New Roman"/>
        <family val="1"/>
        <charset val="204"/>
      </rPr>
      <t xml:space="preserve"> 00.12.2025 №</t>
    </r>
  </si>
  <si>
    <r>
      <t xml:space="preserve"> від 19.12.2024 р.№ 1902, в редакції </t>
    </r>
    <r>
      <rPr>
        <sz val="14"/>
        <color rgb="FFFF0000"/>
        <rFont val="Times New Roman"/>
        <family val="1"/>
        <charset val="204"/>
      </rPr>
      <t xml:space="preserve">від  00.12.2025 № </t>
    </r>
  </si>
  <si>
    <r>
      <t xml:space="preserve"> від 19.12.2024 р.№ 1904, в редакції від </t>
    </r>
    <r>
      <rPr>
        <sz val="14"/>
        <color rgb="FFFF0000"/>
        <rFont val="Times New Roman"/>
        <family val="1"/>
        <charset val="204"/>
      </rPr>
      <t>00.12.2025 року №</t>
    </r>
  </si>
  <si>
    <r>
      <t xml:space="preserve"> від 19.12.2024 р.№1922, в редакції від </t>
    </r>
    <r>
      <rPr>
        <sz val="14"/>
        <color rgb="FFFF0000"/>
        <rFont val="Times New Roman"/>
        <family val="1"/>
        <charset val="204"/>
      </rPr>
      <t>00.12.2025 №</t>
    </r>
  </si>
  <si>
    <r>
      <t xml:space="preserve"> від 19.12.2024 р.№1920, в редакції від </t>
    </r>
    <r>
      <rPr>
        <sz val="14"/>
        <color rgb="FFFF0000"/>
        <rFont val="Times New Roman"/>
        <family val="1"/>
        <charset val="204"/>
      </rPr>
      <t xml:space="preserve">00.12.25р. № </t>
    </r>
  </si>
  <si>
    <r>
      <t xml:space="preserve">від 16.08.2024 р.№1714, в редакції від </t>
    </r>
    <r>
      <rPr>
        <sz val="14"/>
        <color rgb="FFFF0000"/>
        <rFont val="Times New Roman"/>
        <family val="1"/>
        <charset val="204"/>
      </rPr>
      <t>00.12.2025 р.№</t>
    </r>
  </si>
  <si>
    <r>
      <t xml:space="preserve">від  14.12.2023 р.№1380, в редакції  від </t>
    </r>
    <r>
      <rPr>
        <sz val="14"/>
        <color rgb="FFFF0000"/>
        <rFont val="Times New Roman"/>
        <family val="1"/>
        <charset val="204"/>
      </rPr>
      <t xml:space="preserve">00.12.2025 № </t>
    </r>
  </si>
  <si>
    <t>від 00.12.2025 №</t>
  </si>
  <si>
    <r>
      <t xml:space="preserve">від 14.12.2023 р.№1384, в редакції від </t>
    </r>
    <r>
      <rPr>
        <sz val="14"/>
        <color rgb="FFFF0000"/>
        <rFont val="Times New Roman"/>
        <family val="1"/>
        <charset val="204"/>
      </rPr>
      <t>00.12.2025 №</t>
    </r>
  </si>
  <si>
    <r>
      <t xml:space="preserve"> від 19.12.2024 р.№1918,в редакції </t>
    </r>
    <r>
      <rPr>
        <sz val="14"/>
        <color rgb="FFFF0000"/>
        <rFont val="Times New Roman"/>
        <family val="1"/>
        <charset val="204"/>
      </rPr>
      <t xml:space="preserve">від  00.12.2025 № </t>
    </r>
  </si>
  <si>
    <r>
      <t xml:space="preserve"> від 19.12.2024 р.№1919, в редакції  від </t>
    </r>
    <r>
      <rPr>
        <sz val="14"/>
        <color rgb="FFFF0000"/>
        <rFont val="Times New Roman"/>
        <family val="1"/>
        <charset val="204"/>
      </rPr>
      <t>00.12.2025 №</t>
    </r>
  </si>
  <si>
    <r>
      <t xml:space="preserve">від 10.07.2025 р.№2178, в редакції від </t>
    </r>
    <r>
      <rPr>
        <sz val="14"/>
        <color rgb="FFFF0000"/>
        <rFont val="Times New Roman"/>
        <family val="1"/>
        <charset val="204"/>
      </rPr>
      <t>00.12.2025 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</si>
</sst>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1">
    <xf numFmtId="0" fontId="0" fillId="0" borderId="0" xfId="0"/>
    <xf numFmtId="4" fontId="10" fillId="0" borderId="4" xfId="1" applyNumberFormat="1" applyFont="1" applyBorder="1" applyAlignment="1">
      <alignment vertical="center"/>
    </xf>
    <xf numFmtId="0" fontId="11" fillId="0" borderId="9" xfId="0" applyFont="1" applyBorder="1"/>
    <xf numFmtId="0" fontId="11" fillId="0" borderId="10" xfId="0" applyFont="1" applyBorder="1"/>
    <xf numFmtId="4" fontId="10" fillId="2" borderId="4" xfId="0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vertical="center" wrapText="1"/>
    </xf>
    <xf numFmtId="3" fontId="10" fillId="2" borderId="4" xfId="0" quotePrefix="1" applyNumberFormat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0" borderId="4" xfId="4" quotePrefix="1" applyFont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0" fillId="3" borderId="4" xfId="0" quotePrefix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0" fontId="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0" xfId="0" applyFont="1" applyFill="1"/>
    <xf numFmtId="0" fontId="10" fillId="0" borderId="0" xfId="0" applyFont="1"/>
    <xf numFmtId="0" fontId="12" fillId="2" borderId="1" xfId="0" quotePrefix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vertical="center" wrapText="1"/>
    </xf>
    <xf numFmtId="0" fontId="10" fillId="3" borderId="4" xfId="1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4" fontId="5" fillId="0" borderId="0" xfId="0" applyNumberFormat="1" applyFont="1"/>
    <xf numFmtId="49" fontId="10" fillId="2" borderId="4" xfId="0" quotePrefix="1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3" fontId="10" fillId="2" borderId="0" xfId="0" applyNumberFormat="1" applyFont="1" applyFill="1"/>
    <xf numFmtId="3" fontId="5" fillId="0" borderId="0" xfId="0" applyNumberFormat="1" applyFont="1"/>
    <xf numFmtId="0" fontId="5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/>
    <xf numFmtId="4" fontId="9" fillId="2" borderId="5" xfId="0" applyNumberFormat="1" applyFont="1" applyFill="1" applyBorder="1" applyAlignment="1">
      <alignment vertical="center" wrapText="1"/>
    </xf>
    <xf numFmtId="0" fontId="16" fillId="3" borderId="4" xfId="0" quotePrefix="1" applyFont="1" applyFill="1" applyBorder="1" applyAlignment="1">
      <alignment horizontal="center" vertical="center" wrapText="1"/>
    </xf>
    <xf numFmtId="4" fontId="16" fillId="3" borderId="4" xfId="0" quotePrefix="1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10" fillId="2" borderId="12" xfId="0" applyNumberFormat="1" applyFont="1" applyFill="1" applyBorder="1" applyAlignment="1">
      <alignment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5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vertical="center" wrapText="1"/>
    </xf>
    <xf numFmtId="0" fontId="10" fillId="2" borderId="4" xfId="0" quotePrefix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5" fillId="0" borderId="0" xfId="0" applyFont="1"/>
    <xf numFmtId="0" fontId="13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7" xfId="0" applyFont="1" applyBorder="1"/>
    <xf numFmtId="0" fontId="13" fillId="2" borderId="8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13" fillId="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3" fillId="2" borderId="14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11" fillId="0" borderId="13" xfId="0" applyFont="1" applyBorder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4" fontId="15" fillId="0" borderId="4" xfId="1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quotePrefix="1" applyNumberFormat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quotePrefix="1" applyNumberFormat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0" fillId="3" borderId="4" xfId="5" quotePrefix="1" applyFont="1" applyFill="1" applyBorder="1" applyAlignment="1">
      <alignment horizontal="center" vertical="center" wrapText="1"/>
    </xf>
    <xf numFmtId="4" fontId="10" fillId="3" borderId="4" xfId="5" quotePrefix="1" applyNumberFormat="1" applyFont="1" applyFill="1" applyBorder="1" applyAlignment="1">
      <alignment horizontal="center" vertical="center" wrapText="1"/>
    </xf>
    <xf numFmtId="4" fontId="10" fillId="3" borderId="4" xfId="5" applyNumberFormat="1" applyFont="1" applyFill="1" applyBorder="1" applyAlignment="1">
      <alignment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7"/>
  <sheetViews>
    <sheetView tabSelected="1" topLeftCell="A68" zoomScale="77" zoomScaleNormal="77" workbookViewId="0">
      <selection activeCell="H75" sqref="H75"/>
    </sheetView>
  </sheetViews>
  <sheetFormatPr defaultRowHeight="15" customHeight="1" x14ac:dyDescent="0.2"/>
  <cols>
    <col min="1" max="3" width="12" style="21" customWidth="1"/>
    <col min="4" max="4" width="71.42578125" style="21" customWidth="1"/>
    <col min="5" max="5" width="64.140625" style="21" customWidth="1"/>
    <col min="6" max="6" width="51" style="21" customWidth="1"/>
    <col min="7" max="7" width="0.140625" style="21" hidden="1" customWidth="1"/>
    <col min="8" max="8" width="18.140625" style="21" customWidth="1"/>
    <col min="9" max="9" width="20.28515625" style="21" customWidth="1"/>
    <col min="10" max="10" width="16.7109375" style="21" customWidth="1"/>
    <col min="11" max="11" width="18.42578125" style="21" customWidth="1"/>
    <col min="12" max="12" width="0.140625" style="21" customWidth="1"/>
    <col min="13" max="13" width="5.7109375" style="21" customWidth="1"/>
    <col min="14" max="14" width="14.85546875" style="21" hidden="1" customWidth="1"/>
    <col min="15" max="15" width="16" style="21" customWidth="1"/>
    <col min="16" max="27" width="8.7109375" style="21" customWidth="1"/>
    <col min="28" max="16384" width="9.140625" style="21"/>
  </cols>
  <sheetData>
    <row r="1" spans="1:11" ht="22.5" customHeight="1" x14ac:dyDescent="0.3">
      <c r="H1" s="27" t="s">
        <v>112</v>
      </c>
    </row>
    <row r="2" spans="1:11" ht="22.5" customHeight="1" x14ac:dyDescent="0.3">
      <c r="A2" s="22"/>
      <c r="B2" s="22"/>
      <c r="C2" s="22"/>
      <c r="D2" s="22"/>
      <c r="E2" s="22"/>
      <c r="F2" s="22"/>
      <c r="G2" s="22"/>
      <c r="H2" s="27" t="s">
        <v>111</v>
      </c>
      <c r="I2" s="27"/>
      <c r="J2" s="27"/>
    </row>
    <row r="3" spans="1:11" ht="23.25" customHeight="1" x14ac:dyDescent="0.3">
      <c r="A3" s="22"/>
      <c r="B3" s="22"/>
      <c r="C3" s="22"/>
      <c r="D3" s="22"/>
      <c r="E3" s="22"/>
      <c r="F3" s="22"/>
      <c r="G3" s="22"/>
      <c r="H3" s="27" t="s">
        <v>110</v>
      </c>
      <c r="I3" s="27"/>
      <c r="J3" s="27"/>
    </row>
    <row r="4" spans="1:11" ht="18.75" customHeight="1" x14ac:dyDescent="0.3">
      <c r="A4" s="22"/>
      <c r="B4" s="22"/>
      <c r="C4" s="22"/>
      <c r="D4" s="22"/>
      <c r="E4" s="22"/>
      <c r="F4" s="22"/>
      <c r="G4" s="22"/>
      <c r="H4" s="27" t="s">
        <v>178</v>
      </c>
      <c r="I4" s="27"/>
      <c r="J4" s="27"/>
    </row>
    <row r="5" spans="1:11" ht="12.75" hidden="1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1" ht="2.25" hidden="1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1" ht="44.25" customHeight="1" x14ac:dyDescent="0.3">
      <c r="A7" s="66" t="s">
        <v>190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27" hidden="1" customHeight="1" x14ac:dyDescent="0.2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13.5" customHeight="1" x14ac:dyDescent="0.25">
      <c r="A9" s="28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7.25" customHeight="1" x14ac:dyDescent="0.25">
      <c r="A10" s="22" t="s">
        <v>1</v>
      </c>
      <c r="B10" s="22"/>
      <c r="C10" s="22"/>
      <c r="D10" s="22"/>
      <c r="E10" s="22"/>
      <c r="F10" s="22"/>
      <c r="G10" s="22"/>
      <c r="H10" s="22"/>
      <c r="I10" s="22"/>
      <c r="J10" s="22"/>
      <c r="K10" s="22" t="s">
        <v>2</v>
      </c>
    </row>
    <row r="11" spans="1:11" ht="12.75" customHeight="1" x14ac:dyDescent="0.2">
      <c r="A11" s="70" t="s">
        <v>3</v>
      </c>
      <c r="B11" s="70" t="s">
        <v>4</v>
      </c>
      <c r="C11" s="73" t="s">
        <v>5</v>
      </c>
      <c r="D11" s="76" t="s">
        <v>6</v>
      </c>
      <c r="E11" s="80" t="s">
        <v>7</v>
      </c>
      <c r="F11" s="70" t="s">
        <v>8</v>
      </c>
      <c r="G11" s="29"/>
      <c r="H11" s="73" t="s">
        <v>9</v>
      </c>
      <c r="I11" s="73" t="s">
        <v>10</v>
      </c>
      <c r="J11" s="78" t="s">
        <v>11</v>
      </c>
      <c r="K11" s="79"/>
    </row>
    <row r="12" spans="1:11" ht="12.75" customHeight="1" x14ac:dyDescent="0.2">
      <c r="A12" s="71"/>
      <c r="B12" s="71"/>
      <c r="C12" s="74"/>
      <c r="D12" s="77"/>
      <c r="E12" s="81"/>
      <c r="F12" s="71"/>
      <c r="G12" s="2"/>
      <c r="H12" s="74"/>
      <c r="I12" s="74"/>
      <c r="J12" s="70" t="s">
        <v>12</v>
      </c>
      <c r="K12" s="70" t="s">
        <v>13</v>
      </c>
    </row>
    <row r="13" spans="1:11" ht="12.75" customHeight="1" x14ac:dyDescent="0.2">
      <c r="A13" s="71"/>
      <c r="B13" s="71"/>
      <c r="C13" s="74"/>
      <c r="D13" s="77"/>
      <c r="E13" s="81"/>
      <c r="F13" s="71"/>
      <c r="G13" s="2"/>
      <c r="H13" s="74"/>
      <c r="I13" s="74"/>
      <c r="J13" s="71"/>
      <c r="K13" s="71"/>
    </row>
    <row r="14" spans="1:11" ht="82.5" customHeight="1" x14ac:dyDescent="0.2">
      <c r="A14" s="72"/>
      <c r="B14" s="72"/>
      <c r="C14" s="75"/>
      <c r="D14" s="77"/>
      <c r="E14" s="82"/>
      <c r="F14" s="72"/>
      <c r="G14" s="3"/>
      <c r="H14" s="75"/>
      <c r="I14" s="75"/>
      <c r="J14" s="72"/>
      <c r="K14" s="72"/>
    </row>
    <row r="15" spans="1:11" ht="12.75" customHeight="1" x14ac:dyDescent="0.2">
      <c r="A15" s="24">
        <v>1</v>
      </c>
      <c r="B15" s="24">
        <v>2</v>
      </c>
      <c r="C15" s="24">
        <v>3</v>
      </c>
      <c r="D15" s="30">
        <v>4</v>
      </c>
      <c r="E15" s="24">
        <v>5</v>
      </c>
      <c r="F15" s="24">
        <v>6</v>
      </c>
      <c r="G15" s="24"/>
      <c r="H15" s="24">
        <v>7</v>
      </c>
      <c r="I15" s="24">
        <v>8</v>
      </c>
      <c r="J15" s="24">
        <v>9</v>
      </c>
      <c r="K15" s="24">
        <v>10</v>
      </c>
    </row>
    <row r="16" spans="1:11" ht="27.75" customHeight="1" x14ac:dyDescent="0.2">
      <c r="A16" s="54" t="s">
        <v>14</v>
      </c>
      <c r="B16" s="55"/>
      <c r="C16" s="56"/>
      <c r="D16" s="57" t="s">
        <v>15</v>
      </c>
      <c r="E16" s="48"/>
      <c r="F16" s="48"/>
      <c r="G16" s="48"/>
      <c r="H16" s="48">
        <f>SUM(H17:H51)</f>
        <v>83744950</v>
      </c>
      <c r="I16" s="48">
        <f t="shared" ref="I16:K16" si="0">SUM(I17:I51)</f>
        <v>75105960</v>
      </c>
      <c r="J16" s="48">
        <f t="shared" si="0"/>
        <v>8638990</v>
      </c>
      <c r="K16" s="48">
        <f t="shared" si="0"/>
        <v>7819000</v>
      </c>
    </row>
    <row r="17" spans="1:12" s="47" customFormat="1" ht="61.5" customHeight="1" x14ac:dyDescent="0.2">
      <c r="A17" s="95" t="s">
        <v>217</v>
      </c>
      <c r="B17" s="95" t="s">
        <v>212</v>
      </c>
      <c r="C17" s="96" t="s">
        <v>218</v>
      </c>
      <c r="D17" s="97" t="s">
        <v>219</v>
      </c>
      <c r="E17" s="4" t="s">
        <v>155</v>
      </c>
      <c r="F17" s="4" t="s">
        <v>224</v>
      </c>
      <c r="G17" s="11"/>
      <c r="H17" s="4">
        <f>I17+J17</f>
        <v>1000000</v>
      </c>
      <c r="I17" s="4">
        <v>1000000</v>
      </c>
      <c r="J17" s="11"/>
      <c r="K17" s="11"/>
    </row>
    <row r="18" spans="1:12" s="47" customFormat="1" ht="69.75" customHeight="1" x14ac:dyDescent="0.2">
      <c r="A18" s="95" t="s">
        <v>217</v>
      </c>
      <c r="B18" s="95" t="s">
        <v>212</v>
      </c>
      <c r="C18" s="96" t="s">
        <v>218</v>
      </c>
      <c r="D18" s="97" t="s">
        <v>219</v>
      </c>
      <c r="E18" s="4" t="s">
        <v>220</v>
      </c>
      <c r="F18" s="87" t="s">
        <v>221</v>
      </c>
      <c r="G18" s="11"/>
      <c r="H18" s="4">
        <f>I18+J18</f>
        <v>500000</v>
      </c>
      <c r="I18" s="4">
        <v>500000</v>
      </c>
      <c r="J18" s="11"/>
      <c r="K18" s="11"/>
    </row>
    <row r="19" spans="1:12" ht="102" customHeight="1" x14ac:dyDescent="0.2">
      <c r="A19" s="6" t="s">
        <v>16</v>
      </c>
      <c r="B19" s="6" t="s">
        <v>17</v>
      </c>
      <c r="C19" s="31" t="s">
        <v>18</v>
      </c>
      <c r="D19" s="9" t="s">
        <v>19</v>
      </c>
      <c r="E19" s="12" t="s">
        <v>142</v>
      </c>
      <c r="F19" s="19" t="s">
        <v>222</v>
      </c>
      <c r="G19" s="19"/>
      <c r="H19" s="4">
        <f>I19+J19</f>
        <v>914000</v>
      </c>
      <c r="I19" s="4">
        <v>914000</v>
      </c>
      <c r="J19" s="4"/>
      <c r="K19" s="4"/>
      <c r="L19" s="20">
        <v>1</v>
      </c>
    </row>
    <row r="20" spans="1:12" ht="29.25" customHeight="1" x14ac:dyDescent="0.2">
      <c r="A20" s="6" t="s">
        <v>20</v>
      </c>
      <c r="B20" s="6" t="s">
        <v>21</v>
      </c>
      <c r="C20" s="31" t="s">
        <v>22</v>
      </c>
      <c r="D20" s="9" t="s">
        <v>23</v>
      </c>
      <c r="E20" s="86" t="s">
        <v>171</v>
      </c>
      <c r="F20" s="84" t="s">
        <v>223</v>
      </c>
      <c r="G20" s="19"/>
      <c r="H20" s="4">
        <f t="shared" ref="H20:H31" si="1">I20+J20</f>
        <v>14230320</v>
      </c>
      <c r="I20" s="1">
        <v>14230320</v>
      </c>
      <c r="J20" s="4"/>
      <c r="K20" s="4"/>
      <c r="L20" s="20">
        <v>1</v>
      </c>
    </row>
    <row r="21" spans="1:12" ht="36.75" customHeight="1" x14ac:dyDescent="0.2">
      <c r="A21" s="6" t="s">
        <v>24</v>
      </c>
      <c r="B21" s="6" t="s">
        <v>25</v>
      </c>
      <c r="C21" s="31" t="s">
        <v>26</v>
      </c>
      <c r="D21" s="9" t="s">
        <v>27</v>
      </c>
      <c r="E21" s="86"/>
      <c r="F21" s="84"/>
      <c r="G21" s="19"/>
      <c r="H21" s="4">
        <f t="shared" si="1"/>
        <v>744200</v>
      </c>
      <c r="I21" s="1">
        <v>744200</v>
      </c>
      <c r="J21" s="4"/>
      <c r="K21" s="4"/>
      <c r="L21" s="20"/>
    </row>
    <row r="22" spans="1:12" ht="39.75" customHeight="1" x14ac:dyDescent="0.2">
      <c r="A22" s="6" t="s">
        <v>28</v>
      </c>
      <c r="B22" s="6" t="s">
        <v>29</v>
      </c>
      <c r="C22" s="31" t="s">
        <v>30</v>
      </c>
      <c r="D22" s="9" t="s">
        <v>31</v>
      </c>
      <c r="E22" s="86"/>
      <c r="F22" s="84"/>
      <c r="G22" s="19"/>
      <c r="H22" s="4">
        <f t="shared" si="1"/>
        <v>274800</v>
      </c>
      <c r="I22" s="1">
        <v>274800</v>
      </c>
      <c r="J22" s="4"/>
      <c r="K22" s="4"/>
      <c r="L22" s="20"/>
    </row>
    <row r="23" spans="1:12" ht="49.5" customHeight="1" x14ac:dyDescent="0.2">
      <c r="A23" s="6" t="s">
        <v>32</v>
      </c>
      <c r="B23" s="6" t="s">
        <v>33</v>
      </c>
      <c r="C23" s="31" t="s">
        <v>26</v>
      </c>
      <c r="D23" s="9" t="s">
        <v>34</v>
      </c>
      <c r="E23" s="86"/>
      <c r="F23" s="84"/>
      <c r="G23" s="19"/>
      <c r="H23" s="4">
        <f t="shared" si="1"/>
        <v>1179300</v>
      </c>
      <c r="I23" s="1">
        <v>1179300</v>
      </c>
      <c r="J23" s="4"/>
      <c r="K23" s="4"/>
      <c r="L23" s="20"/>
    </row>
    <row r="24" spans="1:12" ht="39.75" customHeight="1" x14ac:dyDescent="0.2">
      <c r="A24" s="6" t="s">
        <v>35</v>
      </c>
      <c r="B24" s="6" t="s">
        <v>36</v>
      </c>
      <c r="C24" s="31" t="s">
        <v>37</v>
      </c>
      <c r="D24" s="9" t="s">
        <v>38</v>
      </c>
      <c r="E24" s="86"/>
      <c r="F24" s="84"/>
      <c r="G24" s="19"/>
      <c r="H24" s="4">
        <f t="shared" si="1"/>
        <v>279200</v>
      </c>
      <c r="I24" s="1">
        <v>279200</v>
      </c>
      <c r="J24" s="4"/>
      <c r="K24" s="4"/>
      <c r="L24" s="20"/>
    </row>
    <row r="25" spans="1:12" ht="32.25" hidden="1" customHeight="1" x14ac:dyDescent="0.2">
      <c r="A25" s="6">
        <v>212170</v>
      </c>
      <c r="B25" s="6">
        <v>2170</v>
      </c>
      <c r="C25" s="31" t="s">
        <v>37</v>
      </c>
      <c r="D25" s="9" t="s">
        <v>159</v>
      </c>
      <c r="E25" s="86"/>
      <c r="F25" s="84"/>
      <c r="G25" s="19"/>
      <c r="H25" s="4">
        <f>I25+J25</f>
        <v>0</v>
      </c>
      <c r="I25" s="1"/>
      <c r="J25" s="4"/>
      <c r="K25" s="4">
        <f>J25</f>
        <v>0</v>
      </c>
      <c r="L25" s="20"/>
    </row>
    <row r="26" spans="1:12" ht="64.5" customHeight="1" x14ac:dyDescent="0.3">
      <c r="A26" s="13" t="s">
        <v>130</v>
      </c>
      <c r="B26" s="13" t="s">
        <v>131</v>
      </c>
      <c r="C26" s="32" t="s">
        <v>39</v>
      </c>
      <c r="D26" s="14" t="s">
        <v>132</v>
      </c>
      <c r="E26" s="15" t="s">
        <v>187</v>
      </c>
      <c r="F26" s="89" t="s">
        <v>186</v>
      </c>
      <c r="G26" s="19"/>
      <c r="H26" s="4">
        <f>I26</f>
        <v>108600</v>
      </c>
      <c r="I26" s="1">
        <v>108600</v>
      </c>
      <c r="J26" s="4"/>
      <c r="K26" s="4"/>
      <c r="L26" s="20">
        <v>1</v>
      </c>
    </row>
    <row r="27" spans="1:12" ht="77.25" customHeight="1" x14ac:dyDescent="0.3">
      <c r="A27" s="13" t="s">
        <v>154</v>
      </c>
      <c r="B27" s="13">
        <v>3210</v>
      </c>
      <c r="C27" s="13">
        <v>1050</v>
      </c>
      <c r="D27" s="14" t="s">
        <v>150</v>
      </c>
      <c r="E27" s="15" t="s">
        <v>188</v>
      </c>
      <c r="F27" s="89" t="s">
        <v>186</v>
      </c>
      <c r="G27" s="19"/>
      <c r="H27" s="4">
        <f>I27</f>
        <v>54300</v>
      </c>
      <c r="I27" s="1">
        <v>54300</v>
      </c>
      <c r="J27" s="4"/>
      <c r="K27" s="4"/>
      <c r="L27" s="20"/>
    </row>
    <row r="28" spans="1:12" ht="73.5" customHeight="1" x14ac:dyDescent="0.2">
      <c r="A28" s="38" t="s">
        <v>158</v>
      </c>
      <c r="B28" s="6">
        <v>4084</v>
      </c>
      <c r="C28" s="38" t="s">
        <v>94</v>
      </c>
      <c r="D28" s="9" t="s">
        <v>146</v>
      </c>
      <c r="E28" s="64" t="s">
        <v>205</v>
      </c>
      <c r="F28" s="19" t="s">
        <v>225</v>
      </c>
      <c r="G28" s="19"/>
      <c r="H28" s="4">
        <f>I28+J28</f>
        <v>100000</v>
      </c>
      <c r="I28" s="1">
        <v>100000</v>
      </c>
      <c r="J28" s="87"/>
      <c r="K28" s="87"/>
      <c r="L28" s="20"/>
    </row>
    <row r="29" spans="1:12" ht="57.75" customHeight="1" x14ac:dyDescent="0.2">
      <c r="A29" s="6" t="s">
        <v>40</v>
      </c>
      <c r="B29" s="6" t="s">
        <v>41</v>
      </c>
      <c r="C29" s="31" t="s">
        <v>42</v>
      </c>
      <c r="D29" s="9" t="s">
        <v>43</v>
      </c>
      <c r="E29" s="64" t="s">
        <v>201</v>
      </c>
      <c r="F29" s="19" t="s">
        <v>226</v>
      </c>
      <c r="G29" s="19"/>
      <c r="H29" s="4">
        <f t="shared" si="1"/>
        <v>2069990</v>
      </c>
      <c r="I29" s="1">
        <v>1500000</v>
      </c>
      <c r="J29" s="1">
        <v>569990</v>
      </c>
      <c r="K29" s="4"/>
      <c r="L29" s="20">
        <v>1</v>
      </c>
    </row>
    <row r="30" spans="1:12" s="45" customFormat="1" ht="57.75" customHeight="1" x14ac:dyDescent="0.2">
      <c r="A30" s="6" t="s">
        <v>40</v>
      </c>
      <c r="B30" s="6" t="s">
        <v>41</v>
      </c>
      <c r="C30" s="31" t="s">
        <v>42</v>
      </c>
      <c r="D30" s="9" t="s">
        <v>43</v>
      </c>
      <c r="E30" s="64" t="s">
        <v>206</v>
      </c>
      <c r="F30" s="89" t="s">
        <v>186</v>
      </c>
      <c r="G30" s="19"/>
      <c r="H30" s="4">
        <f>I30</f>
        <v>70000</v>
      </c>
      <c r="I30" s="1">
        <v>70000</v>
      </c>
      <c r="J30" s="1"/>
      <c r="K30" s="4"/>
      <c r="L30" s="20"/>
    </row>
    <row r="31" spans="1:12" ht="55.5" customHeight="1" x14ac:dyDescent="0.2">
      <c r="A31" s="38" t="s">
        <v>157</v>
      </c>
      <c r="B31" s="6">
        <v>6020</v>
      </c>
      <c r="C31" s="31" t="s">
        <v>42</v>
      </c>
      <c r="D31" s="9" t="s">
        <v>113</v>
      </c>
      <c r="E31" s="9" t="s">
        <v>114</v>
      </c>
      <c r="F31" s="19" t="s">
        <v>227</v>
      </c>
      <c r="G31" s="19"/>
      <c r="H31" s="4">
        <f t="shared" si="1"/>
        <v>14521060</v>
      </c>
      <c r="I31" s="1">
        <v>14521060</v>
      </c>
      <c r="J31" s="4"/>
      <c r="K31" s="4"/>
      <c r="L31" s="7">
        <v>1</v>
      </c>
    </row>
    <row r="32" spans="1:12" ht="79.5" customHeight="1" x14ac:dyDescent="0.2">
      <c r="A32" s="6" t="s">
        <v>44</v>
      </c>
      <c r="B32" s="6" t="s">
        <v>45</v>
      </c>
      <c r="C32" s="31" t="s">
        <v>42</v>
      </c>
      <c r="D32" s="9" t="s">
        <v>46</v>
      </c>
      <c r="E32" s="64" t="s">
        <v>202</v>
      </c>
      <c r="F32" s="19" t="s">
        <v>228</v>
      </c>
      <c r="G32" s="19"/>
      <c r="H32" s="4">
        <f>I32+J32</f>
        <v>32980420</v>
      </c>
      <c r="I32" s="4">
        <v>32980420</v>
      </c>
      <c r="J32" s="4">
        <v>0</v>
      </c>
      <c r="K32" s="4">
        <f>J32</f>
        <v>0</v>
      </c>
      <c r="L32" s="20">
        <v>1</v>
      </c>
    </row>
    <row r="33" spans="1:14" ht="68.25" customHeight="1" x14ac:dyDescent="0.2">
      <c r="A33" s="6" t="s">
        <v>44</v>
      </c>
      <c r="B33" s="6" t="s">
        <v>45</v>
      </c>
      <c r="C33" s="31" t="s">
        <v>42</v>
      </c>
      <c r="D33" s="9" t="s">
        <v>46</v>
      </c>
      <c r="E33" s="64" t="s">
        <v>207</v>
      </c>
      <c r="F33" s="19" t="s">
        <v>229</v>
      </c>
      <c r="G33" s="19"/>
      <c r="H33" s="4">
        <f t="shared" ref="H33:H43" si="2">I33+J33</f>
        <v>800000</v>
      </c>
      <c r="I33" s="4">
        <v>800000</v>
      </c>
      <c r="J33" s="4"/>
      <c r="K33" s="4"/>
      <c r="L33" s="20">
        <v>1</v>
      </c>
    </row>
    <row r="34" spans="1:14" s="45" customFormat="1" ht="56.25" customHeight="1" x14ac:dyDescent="0.2">
      <c r="A34" s="6" t="s">
        <v>44</v>
      </c>
      <c r="B34" s="6" t="s">
        <v>45</v>
      </c>
      <c r="C34" s="31" t="s">
        <v>42</v>
      </c>
      <c r="D34" s="9" t="s">
        <v>46</v>
      </c>
      <c r="E34" s="64" t="s">
        <v>206</v>
      </c>
      <c r="F34" s="89" t="s">
        <v>186</v>
      </c>
      <c r="G34" s="19"/>
      <c r="H34" s="4">
        <f t="shared" si="2"/>
        <v>100000</v>
      </c>
      <c r="I34" s="4">
        <v>100000</v>
      </c>
      <c r="J34" s="4"/>
      <c r="K34" s="4"/>
      <c r="L34" s="20"/>
    </row>
    <row r="35" spans="1:14" s="47" customFormat="1" ht="87.75" customHeight="1" x14ac:dyDescent="0.2">
      <c r="A35" s="6" t="s">
        <v>44</v>
      </c>
      <c r="B35" s="6" t="s">
        <v>45</v>
      </c>
      <c r="C35" s="31" t="s">
        <v>42</v>
      </c>
      <c r="D35" s="64" t="s">
        <v>46</v>
      </c>
      <c r="E35" s="12" t="s">
        <v>165</v>
      </c>
      <c r="F35" s="89" t="s">
        <v>230</v>
      </c>
      <c r="G35" s="52"/>
      <c r="H35" s="4">
        <f>I35</f>
        <v>600000</v>
      </c>
      <c r="I35" s="4">
        <v>600000</v>
      </c>
      <c r="J35" s="4"/>
      <c r="K35" s="4"/>
      <c r="L35" s="20"/>
    </row>
    <row r="36" spans="1:14" s="47" customFormat="1" ht="92.25" customHeight="1" x14ac:dyDescent="0.2">
      <c r="A36" s="6" t="s">
        <v>191</v>
      </c>
      <c r="B36" s="90" t="s">
        <v>192</v>
      </c>
      <c r="C36" s="91" t="s">
        <v>193</v>
      </c>
      <c r="D36" s="92" t="s">
        <v>194</v>
      </c>
      <c r="E36" s="12" t="s">
        <v>165</v>
      </c>
      <c r="F36" s="89" t="s">
        <v>230</v>
      </c>
      <c r="G36" s="52"/>
      <c r="H36" s="4">
        <f>I36+J36</f>
        <v>1000000</v>
      </c>
      <c r="I36" s="4"/>
      <c r="J36" s="4">
        <f>K36</f>
        <v>1000000</v>
      </c>
      <c r="K36" s="4">
        <v>1000000</v>
      </c>
      <c r="L36" s="20"/>
    </row>
    <row r="37" spans="1:14" s="47" customFormat="1" ht="80.25" customHeight="1" x14ac:dyDescent="0.2">
      <c r="A37" s="6" t="s">
        <v>191</v>
      </c>
      <c r="B37" s="90" t="s">
        <v>192</v>
      </c>
      <c r="C37" s="91" t="s">
        <v>193</v>
      </c>
      <c r="D37" s="92" t="s">
        <v>194</v>
      </c>
      <c r="E37" s="12" t="s">
        <v>118</v>
      </c>
      <c r="F37" s="52" t="s">
        <v>173</v>
      </c>
      <c r="G37" s="52"/>
      <c r="H37" s="4">
        <f>I37+J37</f>
        <v>2000000</v>
      </c>
      <c r="I37" s="4"/>
      <c r="J37" s="4">
        <f>K37</f>
        <v>2000000</v>
      </c>
      <c r="K37" s="4">
        <v>2000000</v>
      </c>
      <c r="L37" s="20"/>
    </row>
    <row r="38" spans="1:14" ht="75" x14ac:dyDescent="0.2">
      <c r="A38" s="6" t="s">
        <v>47</v>
      </c>
      <c r="B38" s="6" t="s">
        <v>48</v>
      </c>
      <c r="C38" s="31" t="s">
        <v>49</v>
      </c>
      <c r="D38" s="9" t="s">
        <v>50</v>
      </c>
      <c r="E38" s="64" t="s">
        <v>208</v>
      </c>
      <c r="F38" s="89" t="s">
        <v>186</v>
      </c>
      <c r="G38" s="19"/>
      <c r="H38" s="4">
        <f>I38</f>
        <v>150000</v>
      </c>
      <c r="I38" s="4">
        <v>150000</v>
      </c>
      <c r="J38" s="4"/>
      <c r="K38" s="4"/>
      <c r="L38" s="20">
        <v>1</v>
      </c>
    </row>
    <row r="39" spans="1:14" ht="93.75" x14ac:dyDescent="0.2">
      <c r="A39" s="6" t="s">
        <v>166</v>
      </c>
      <c r="B39" s="93" t="s">
        <v>195</v>
      </c>
      <c r="C39" s="99" t="s">
        <v>139</v>
      </c>
      <c r="D39" s="100" t="s">
        <v>196</v>
      </c>
      <c r="E39" s="12" t="s">
        <v>165</v>
      </c>
      <c r="F39" s="19" t="s">
        <v>169</v>
      </c>
      <c r="G39" s="19"/>
      <c r="H39" s="4">
        <f t="shared" si="2"/>
        <v>2048000</v>
      </c>
      <c r="I39" s="4"/>
      <c r="J39" s="4">
        <f>K39</f>
        <v>2048000</v>
      </c>
      <c r="K39" s="4">
        <v>2048000</v>
      </c>
      <c r="L39" s="20"/>
      <c r="N39" s="21" t="s">
        <v>167</v>
      </c>
    </row>
    <row r="40" spans="1:14" ht="63.75" customHeight="1" x14ac:dyDescent="0.2">
      <c r="A40" s="16" t="s">
        <v>160</v>
      </c>
      <c r="B40" s="16" t="s">
        <v>161</v>
      </c>
      <c r="C40" s="17" t="s">
        <v>162</v>
      </c>
      <c r="D40" s="18" t="s">
        <v>163</v>
      </c>
      <c r="E40" s="64" t="s">
        <v>209</v>
      </c>
      <c r="F40" s="19" t="s">
        <v>175</v>
      </c>
      <c r="G40" s="19"/>
      <c r="H40" s="4">
        <f>I40+J40</f>
        <v>400000</v>
      </c>
      <c r="I40" s="4"/>
      <c r="J40" s="4">
        <v>400000</v>
      </c>
      <c r="K40" s="4">
        <v>400000</v>
      </c>
      <c r="L40" s="20"/>
      <c r="M40" s="21">
        <v>1</v>
      </c>
    </row>
    <row r="41" spans="1:14" ht="66.75" customHeight="1" x14ac:dyDescent="0.2">
      <c r="A41" s="6" t="s">
        <v>141</v>
      </c>
      <c r="B41" s="35" t="s">
        <v>138</v>
      </c>
      <c r="C41" s="33" t="s">
        <v>139</v>
      </c>
      <c r="D41" s="34" t="s">
        <v>140</v>
      </c>
      <c r="E41" s="64" t="s">
        <v>197</v>
      </c>
      <c r="F41" s="19" t="s">
        <v>176</v>
      </c>
      <c r="G41" s="19"/>
      <c r="H41" s="4">
        <f>I41</f>
        <v>350000</v>
      </c>
      <c r="I41" s="4">
        <v>350000</v>
      </c>
      <c r="J41" s="4"/>
      <c r="K41" s="4"/>
      <c r="L41" s="20">
        <v>1</v>
      </c>
    </row>
    <row r="42" spans="1:14" ht="66.75" customHeight="1" x14ac:dyDescent="0.2">
      <c r="A42" s="6" t="s">
        <v>141</v>
      </c>
      <c r="B42" s="35" t="s">
        <v>138</v>
      </c>
      <c r="C42" s="33" t="s">
        <v>139</v>
      </c>
      <c r="D42" s="34" t="s">
        <v>140</v>
      </c>
      <c r="E42" s="64" t="s">
        <v>210</v>
      </c>
      <c r="F42" s="19" t="s">
        <v>174</v>
      </c>
      <c r="G42" s="19"/>
      <c r="H42" s="4">
        <f>I42</f>
        <v>150000</v>
      </c>
      <c r="I42" s="4">
        <v>150000</v>
      </c>
      <c r="J42" s="4"/>
      <c r="K42" s="4"/>
      <c r="L42" s="20"/>
    </row>
    <row r="43" spans="1:14" ht="116.25" customHeight="1" x14ac:dyDescent="0.2">
      <c r="A43" s="6" t="s">
        <v>51</v>
      </c>
      <c r="B43" s="6" t="s">
        <v>52</v>
      </c>
      <c r="C43" s="31" t="s">
        <v>53</v>
      </c>
      <c r="D43" s="9" t="s">
        <v>54</v>
      </c>
      <c r="E43" s="64" t="s">
        <v>203</v>
      </c>
      <c r="F43" s="19" t="s">
        <v>177</v>
      </c>
      <c r="G43" s="19"/>
      <c r="H43" s="4">
        <f t="shared" si="2"/>
        <v>1000000</v>
      </c>
      <c r="I43" s="1">
        <v>1000000</v>
      </c>
      <c r="J43" s="4">
        <v>0</v>
      </c>
      <c r="K43" s="4">
        <f>J43</f>
        <v>0</v>
      </c>
      <c r="L43" s="20">
        <v>1</v>
      </c>
    </row>
    <row r="44" spans="1:14" s="47" customFormat="1" ht="116.25" customHeight="1" x14ac:dyDescent="0.2">
      <c r="A44" s="94" t="s">
        <v>198</v>
      </c>
      <c r="B44" s="98" t="s">
        <v>199</v>
      </c>
      <c r="C44" s="99" t="s">
        <v>53</v>
      </c>
      <c r="D44" s="100" t="s">
        <v>200</v>
      </c>
      <c r="E44" s="64" t="s">
        <v>203</v>
      </c>
      <c r="F44" s="52" t="s">
        <v>177</v>
      </c>
      <c r="G44" s="52"/>
      <c r="H44" s="4">
        <f>I44+J44</f>
        <v>1577000</v>
      </c>
      <c r="I44" s="88"/>
      <c r="J44" s="4">
        <f>K44</f>
        <v>1577000</v>
      </c>
      <c r="K44" s="4">
        <v>1577000</v>
      </c>
      <c r="L44" s="20"/>
    </row>
    <row r="45" spans="1:14" ht="84" customHeight="1" x14ac:dyDescent="0.2">
      <c r="A45" s="38" t="s">
        <v>144</v>
      </c>
      <c r="B45" s="38">
        <v>7660</v>
      </c>
      <c r="C45" s="38" t="s">
        <v>139</v>
      </c>
      <c r="D45" s="9" t="s">
        <v>143</v>
      </c>
      <c r="E45" s="64" t="s">
        <v>208</v>
      </c>
      <c r="F45" s="89" t="s">
        <v>186</v>
      </c>
      <c r="G45" s="19"/>
      <c r="H45" s="4">
        <f>I45+J45</f>
        <v>544000</v>
      </c>
      <c r="I45" s="1"/>
      <c r="J45" s="4">
        <v>544000</v>
      </c>
      <c r="K45" s="4">
        <f>J45</f>
        <v>544000</v>
      </c>
      <c r="L45" s="20"/>
    </row>
    <row r="46" spans="1:14" ht="85.5" customHeight="1" x14ac:dyDescent="0.2">
      <c r="A46" s="16" t="s">
        <v>151</v>
      </c>
      <c r="B46" s="16" t="s">
        <v>152</v>
      </c>
      <c r="C46" s="17" t="s">
        <v>139</v>
      </c>
      <c r="D46" s="18" t="s">
        <v>153</v>
      </c>
      <c r="E46" s="64" t="s">
        <v>204</v>
      </c>
      <c r="F46" s="19" t="s">
        <v>231</v>
      </c>
      <c r="G46" s="19"/>
      <c r="H46" s="4">
        <f>I46+J46</f>
        <v>250000</v>
      </c>
      <c r="I46" s="1"/>
      <c r="J46" s="4">
        <v>250000</v>
      </c>
      <c r="K46" s="4">
        <f>J46</f>
        <v>250000</v>
      </c>
      <c r="L46" s="20"/>
    </row>
    <row r="47" spans="1:14" ht="109.5" customHeight="1" x14ac:dyDescent="0.2">
      <c r="A47" s="6" t="s">
        <v>55</v>
      </c>
      <c r="B47" s="6" t="s">
        <v>56</v>
      </c>
      <c r="C47" s="31" t="s">
        <v>57</v>
      </c>
      <c r="D47" s="9" t="s">
        <v>58</v>
      </c>
      <c r="E47" s="12" t="s">
        <v>189</v>
      </c>
      <c r="F47" s="19" t="s">
        <v>232</v>
      </c>
      <c r="G47" s="19"/>
      <c r="H47" s="4">
        <f>I47+J47</f>
        <v>237830</v>
      </c>
      <c r="I47" s="4">
        <v>237830</v>
      </c>
      <c r="J47" s="4">
        <v>0</v>
      </c>
      <c r="K47" s="4">
        <v>0</v>
      </c>
      <c r="L47" s="53">
        <v>1</v>
      </c>
    </row>
    <row r="48" spans="1:14" ht="58.5" customHeight="1" x14ac:dyDescent="0.2">
      <c r="A48" s="38" t="s">
        <v>59</v>
      </c>
      <c r="B48" s="46">
        <v>8220</v>
      </c>
      <c r="C48" s="31" t="s">
        <v>60</v>
      </c>
      <c r="D48" s="9" t="s">
        <v>61</v>
      </c>
      <c r="E48" s="12" t="s">
        <v>119</v>
      </c>
      <c r="F48" s="19" t="s">
        <v>233</v>
      </c>
      <c r="G48" s="19"/>
      <c r="H48" s="4">
        <f>I48</f>
        <v>1400000</v>
      </c>
      <c r="I48" s="4">
        <v>1400000</v>
      </c>
      <c r="J48" s="4"/>
      <c r="K48" s="4"/>
      <c r="L48" s="53">
        <v>1</v>
      </c>
    </row>
    <row r="49" spans="1:14" ht="55.5" hidden="1" customHeight="1" x14ac:dyDescent="0.2">
      <c r="A49" s="38" t="s">
        <v>122</v>
      </c>
      <c r="B49" s="46">
        <v>8240</v>
      </c>
      <c r="C49" s="31" t="s">
        <v>60</v>
      </c>
      <c r="D49" s="9" t="s">
        <v>121</v>
      </c>
      <c r="E49" s="12" t="s">
        <v>120</v>
      </c>
      <c r="F49" s="19" t="s">
        <v>164</v>
      </c>
      <c r="G49" s="19"/>
      <c r="H49" s="4">
        <f>I49</f>
        <v>0</v>
      </c>
      <c r="I49" s="4">
        <f>1000000-750000-250000</f>
        <v>0</v>
      </c>
      <c r="J49" s="4"/>
      <c r="K49" s="4"/>
      <c r="L49" s="53"/>
    </row>
    <row r="50" spans="1:14" ht="56.25" customHeight="1" x14ac:dyDescent="0.2">
      <c r="A50" s="6" t="s">
        <v>62</v>
      </c>
      <c r="B50" s="6" t="s">
        <v>63</v>
      </c>
      <c r="C50" s="31" t="s">
        <v>64</v>
      </c>
      <c r="D50" s="9" t="s">
        <v>65</v>
      </c>
      <c r="E50" s="12" t="s">
        <v>118</v>
      </c>
      <c r="F50" s="19" t="s">
        <v>173</v>
      </c>
      <c r="G50" s="19"/>
      <c r="H50" s="4">
        <f>I50+J50</f>
        <v>250000</v>
      </c>
      <c r="I50" s="4">
        <v>0</v>
      </c>
      <c r="J50" s="4">
        <v>250000</v>
      </c>
      <c r="K50" s="4"/>
      <c r="L50" s="53">
        <v>1</v>
      </c>
      <c r="N50" s="21" t="s">
        <v>168</v>
      </c>
    </row>
    <row r="51" spans="1:14" ht="59.25" customHeight="1" x14ac:dyDescent="0.3">
      <c r="A51" s="6" t="s">
        <v>66</v>
      </c>
      <c r="B51" s="6" t="s">
        <v>67</v>
      </c>
      <c r="C51" s="31" t="s">
        <v>68</v>
      </c>
      <c r="D51" s="9" t="s">
        <v>156</v>
      </c>
      <c r="E51" s="58" t="s">
        <v>211</v>
      </c>
      <c r="F51" s="19" t="s">
        <v>234</v>
      </c>
      <c r="G51" s="19"/>
      <c r="H51" s="4">
        <f>I51+J51</f>
        <v>1861930</v>
      </c>
      <c r="I51" s="4">
        <v>1861930</v>
      </c>
      <c r="J51" s="4"/>
      <c r="K51" s="4"/>
      <c r="L51" s="7">
        <v>1</v>
      </c>
    </row>
    <row r="52" spans="1:14" ht="30.75" customHeight="1" x14ac:dyDescent="0.3">
      <c r="A52" s="36" t="s">
        <v>147</v>
      </c>
      <c r="B52" s="59"/>
      <c r="C52" s="60"/>
      <c r="D52" s="5" t="s">
        <v>133</v>
      </c>
      <c r="E52" s="58"/>
      <c r="F52" s="19"/>
      <c r="G52" s="19"/>
      <c r="H52" s="11">
        <f>H53</f>
        <v>700000</v>
      </c>
      <c r="I52" s="11">
        <f t="shared" ref="I52:K52" si="3">I53</f>
        <v>700000</v>
      </c>
      <c r="J52" s="11">
        <f t="shared" si="3"/>
        <v>0</v>
      </c>
      <c r="K52" s="11">
        <f t="shared" si="3"/>
        <v>0</v>
      </c>
      <c r="L52" s="7"/>
    </row>
    <row r="53" spans="1:14" ht="66" customHeight="1" x14ac:dyDescent="0.3">
      <c r="A53" s="13" t="s">
        <v>134</v>
      </c>
      <c r="B53" s="13" t="s">
        <v>135</v>
      </c>
      <c r="C53" s="32" t="s">
        <v>136</v>
      </c>
      <c r="D53" s="14" t="s">
        <v>137</v>
      </c>
      <c r="E53" s="58" t="s">
        <v>172</v>
      </c>
      <c r="F53" s="19" t="s">
        <v>235</v>
      </c>
      <c r="G53" s="19"/>
      <c r="H53" s="4">
        <f>I53</f>
        <v>700000</v>
      </c>
      <c r="I53" s="4">
        <v>700000</v>
      </c>
      <c r="J53" s="4"/>
      <c r="K53" s="4"/>
      <c r="L53" s="7">
        <v>1</v>
      </c>
    </row>
    <row r="54" spans="1:14" ht="41.25" customHeight="1" x14ac:dyDescent="0.2">
      <c r="A54" s="36" t="s">
        <v>69</v>
      </c>
      <c r="B54" s="59"/>
      <c r="C54" s="60"/>
      <c r="D54" s="5" t="s">
        <v>70</v>
      </c>
      <c r="E54" s="11"/>
      <c r="F54" s="19"/>
      <c r="G54" s="19"/>
      <c r="H54" s="11">
        <f>SUM(H55:H64)</f>
        <v>16314080</v>
      </c>
      <c r="I54" s="11">
        <f>SUM(I55:I64)</f>
        <v>16314080</v>
      </c>
      <c r="J54" s="11">
        <f>SUM(J55:J62)</f>
        <v>0</v>
      </c>
      <c r="K54" s="11">
        <f>SUM(K55:K62)</f>
        <v>0</v>
      </c>
      <c r="L54" s="20"/>
    </row>
    <row r="55" spans="1:14" ht="66" customHeight="1" x14ac:dyDescent="0.2">
      <c r="A55" s="6" t="s">
        <v>123</v>
      </c>
      <c r="B55" s="6">
        <v>3035</v>
      </c>
      <c r="C55" s="8">
        <v>1070</v>
      </c>
      <c r="D55" s="9" t="s">
        <v>124</v>
      </c>
      <c r="E55" s="85" t="s">
        <v>125</v>
      </c>
      <c r="F55" s="84" t="s">
        <v>236</v>
      </c>
      <c r="G55" s="19"/>
      <c r="H55" s="4">
        <f>I55</f>
        <v>390000</v>
      </c>
      <c r="I55" s="4">
        <v>390000</v>
      </c>
      <c r="J55" s="11"/>
      <c r="K55" s="11"/>
      <c r="L55" s="7">
        <v>1</v>
      </c>
    </row>
    <row r="56" spans="1:14" s="45" customFormat="1" ht="66" customHeight="1" x14ac:dyDescent="0.2">
      <c r="A56" s="6" t="s">
        <v>179</v>
      </c>
      <c r="B56" s="6">
        <v>3033</v>
      </c>
      <c r="C56" s="8">
        <v>1070</v>
      </c>
      <c r="D56" s="9" t="s">
        <v>180</v>
      </c>
      <c r="E56" s="85"/>
      <c r="F56" s="84"/>
      <c r="G56" s="19"/>
      <c r="H56" s="4">
        <f>I56</f>
        <v>210000</v>
      </c>
      <c r="I56" s="4">
        <v>210000</v>
      </c>
      <c r="J56" s="11"/>
      <c r="K56" s="11"/>
      <c r="L56" s="7"/>
    </row>
    <row r="57" spans="1:14" ht="48.75" customHeight="1" x14ac:dyDescent="0.2">
      <c r="A57" s="6" t="s">
        <v>149</v>
      </c>
      <c r="B57" s="6">
        <v>3031</v>
      </c>
      <c r="C57" s="8">
        <v>1030</v>
      </c>
      <c r="D57" s="9" t="s">
        <v>145</v>
      </c>
      <c r="E57" s="85" t="s">
        <v>129</v>
      </c>
      <c r="F57" s="84" t="s">
        <v>237</v>
      </c>
      <c r="G57" s="19"/>
      <c r="H57" s="4">
        <f>I57</f>
        <v>351000</v>
      </c>
      <c r="I57" s="4">
        <v>351000</v>
      </c>
      <c r="J57" s="11"/>
      <c r="K57" s="11"/>
      <c r="L57" s="7"/>
    </row>
    <row r="58" spans="1:14" ht="37.5" x14ac:dyDescent="0.2">
      <c r="A58" s="6" t="s">
        <v>126</v>
      </c>
      <c r="B58" s="6">
        <v>3032</v>
      </c>
      <c r="C58" s="61" t="s">
        <v>127</v>
      </c>
      <c r="D58" s="62" t="s">
        <v>128</v>
      </c>
      <c r="E58" s="85"/>
      <c r="F58" s="84"/>
      <c r="G58" s="19"/>
      <c r="H58" s="4">
        <f>I58</f>
        <v>40000</v>
      </c>
      <c r="I58" s="4">
        <v>40000</v>
      </c>
      <c r="J58" s="11"/>
      <c r="K58" s="11"/>
      <c r="L58" s="20"/>
    </row>
    <row r="59" spans="1:14" ht="83.25" customHeight="1" x14ac:dyDescent="0.2">
      <c r="A59" s="6" t="s">
        <v>72</v>
      </c>
      <c r="B59" s="6" t="s">
        <v>73</v>
      </c>
      <c r="C59" s="31" t="s">
        <v>74</v>
      </c>
      <c r="D59" s="9" t="s">
        <v>75</v>
      </c>
      <c r="E59" s="85"/>
      <c r="F59" s="84"/>
      <c r="G59" s="19"/>
      <c r="H59" s="4">
        <f t="shared" ref="H59:H62" si="4">I59+J59</f>
        <v>1150000</v>
      </c>
      <c r="I59" s="1">
        <v>1150000</v>
      </c>
      <c r="J59" s="4"/>
      <c r="K59" s="4"/>
      <c r="L59" s="7">
        <v>1</v>
      </c>
    </row>
    <row r="60" spans="1:14" ht="75.75" customHeight="1" x14ac:dyDescent="0.2">
      <c r="A60" s="6" t="s">
        <v>76</v>
      </c>
      <c r="B60" s="6" t="s">
        <v>77</v>
      </c>
      <c r="C60" s="31" t="s">
        <v>78</v>
      </c>
      <c r="D60" s="9" t="s">
        <v>79</v>
      </c>
      <c r="E60" s="85"/>
      <c r="F60" s="84"/>
      <c r="G60" s="19"/>
      <c r="H60" s="4">
        <f t="shared" si="4"/>
        <v>1240000</v>
      </c>
      <c r="I60" s="1">
        <v>1240000</v>
      </c>
      <c r="J60" s="4"/>
      <c r="K60" s="4"/>
      <c r="L60" s="20"/>
    </row>
    <row r="61" spans="1:14" ht="54.75" customHeight="1" x14ac:dyDescent="0.2">
      <c r="A61" s="6" t="s">
        <v>80</v>
      </c>
      <c r="B61" s="6" t="s">
        <v>81</v>
      </c>
      <c r="C61" s="31" t="s">
        <v>71</v>
      </c>
      <c r="D61" s="9" t="s">
        <v>82</v>
      </c>
      <c r="E61" s="85"/>
      <c r="F61" s="84"/>
      <c r="G61" s="19"/>
      <c r="H61" s="4">
        <f t="shared" si="4"/>
        <v>180000</v>
      </c>
      <c r="I61" s="1">
        <v>180000</v>
      </c>
      <c r="J61" s="4"/>
      <c r="K61" s="4"/>
      <c r="L61" s="20"/>
    </row>
    <row r="62" spans="1:14" ht="48.75" customHeight="1" x14ac:dyDescent="0.2">
      <c r="A62" s="6" t="s">
        <v>83</v>
      </c>
      <c r="B62" s="6" t="s">
        <v>84</v>
      </c>
      <c r="C62" s="31" t="s">
        <v>85</v>
      </c>
      <c r="D62" s="9" t="s">
        <v>86</v>
      </c>
      <c r="E62" s="85"/>
      <c r="F62" s="84"/>
      <c r="G62" s="19"/>
      <c r="H62" s="4">
        <f t="shared" si="4"/>
        <v>8950500</v>
      </c>
      <c r="I62" s="1">
        <f>10550500-1600000</f>
        <v>8950500</v>
      </c>
      <c r="J62" s="4"/>
      <c r="K62" s="4"/>
      <c r="L62" s="20"/>
    </row>
    <row r="63" spans="1:14" s="47" customFormat="1" ht="61.5" customHeight="1" x14ac:dyDescent="0.2">
      <c r="A63" s="6" t="s">
        <v>83</v>
      </c>
      <c r="B63" s="6" t="s">
        <v>84</v>
      </c>
      <c r="C63" s="31" t="s">
        <v>85</v>
      </c>
      <c r="D63" s="64" t="s">
        <v>86</v>
      </c>
      <c r="E63" s="63" t="s">
        <v>213</v>
      </c>
      <c r="F63" s="89" t="s">
        <v>238</v>
      </c>
      <c r="G63" s="89"/>
      <c r="H63" s="4">
        <f>I63</f>
        <v>1600000</v>
      </c>
      <c r="I63" s="1">
        <v>1600000</v>
      </c>
      <c r="J63" s="4"/>
      <c r="K63" s="4"/>
      <c r="L63" s="20"/>
    </row>
    <row r="64" spans="1:14" s="45" customFormat="1" ht="48.75" customHeight="1" x14ac:dyDescent="0.2">
      <c r="A64" s="49" t="s">
        <v>181</v>
      </c>
      <c r="B64" s="49" t="s">
        <v>182</v>
      </c>
      <c r="C64" s="50" t="s">
        <v>74</v>
      </c>
      <c r="D64" s="51" t="s">
        <v>183</v>
      </c>
      <c r="E64" s="63" t="s">
        <v>184</v>
      </c>
      <c r="F64" s="89" t="s">
        <v>185</v>
      </c>
      <c r="G64" s="19"/>
      <c r="H64" s="4">
        <f>I64</f>
        <v>2202580</v>
      </c>
      <c r="I64" s="1">
        <v>2202580</v>
      </c>
      <c r="J64" s="4"/>
      <c r="K64" s="4"/>
      <c r="L64" s="20"/>
    </row>
    <row r="65" spans="1:14" ht="42" customHeight="1" x14ac:dyDescent="0.2">
      <c r="A65" s="36" t="s">
        <v>87</v>
      </c>
      <c r="B65" s="59"/>
      <c r="C65" s="60"/>
      <c r="D65" s="5" t="s">
        <v>88</v>
      </c>
      <c r="E65" s="9"/>
      <c r="F65" s="10"/>
      <c r="G65" s="19"/>
      <c r="H65" s="11">
        <f>SUM(H66:H74)</f>
        <v>6060740</v>
      </c>
      <c r="I65" s="11">
        <f>SUM(I66:I74)</f>
        <v>6060740</v>
      </c>
      <c r="J65" s="11">
        <f>SUM(J66:J73)</f>
        <v>0</v>
      </c>
      <c r="K65" s="11">
        <f>SUM(K66:K73)</f>
        <v>0</v>
      </c>
      <c r="L65" s="20"/>
    </row>
    <row r="66" spans="1:14" ht="60.75" customHeight="1" x14ac:dyDescent="0.2">
      <c r="A66" s="6" t="s">
        <v>89</v>
      </c>
      <c r="B66" s="6" t="s">
        <v>90</v>
      </c>
      <c r="C66" s="31" t="s">
        <v>39</v>
      </c>
      <c r="D66" s="9" t="s">
        <v>91</v>
      </c>
      <c r="E66" s="9" t="s">
        <v>115</v>
      </c>
      <c r="F66" s="19" t="s">
        <v>239</v>
      </c>
      <c r="G66" s="19"/>
      <c r="H66" s="4">
        <f>I66</f>
        <v>450600</v>
      </c>
      <c r="I66" s="4">
        <v>450600</v>
      </c>
      <c r="J66" s="4"/>
      <c r="K66" s="4"/>
      <c r="L66" s="20">
        <v>1</v>
      </c>
    </row>
    <row r="67" spans="1:14" ht="41.25" customHeight="1" x14ac:dyDescent="0.2">
      <c r="A67" s="6" t="s">
        <v>92</v>
      </c>
      <c r="B67" s="6" t="s">
        <v>93</v>
      </c>
      <c r="C67" s="31" t="s">
        <v>94</v>
      </c>
      <c r="D67" s="9" t="s">
        <v>95</v>
      </c>
      <c r="E67" s="83" t="s">
        <v>214</v>
      </c>
      <c r="F67" s="84" t="s">
        <v>240</v>
      </c>
      <c r="G67" s="19"/>
      <c r="H67" s="4">
        <f>I67</f>
        <v>535400</v>
      </c>
      <c r="I67" s="4">
        <v>535400</v>
      </c>
      <c r="J67" s="4"/>
      <c r="K67" s="4"/>
      <c r="L67" s="20"/>
    </row>
    <row r="68" spans="1:14" ht="32.25" customHeight="1" x14ac:dyDescent="0.2">
      <c r="A68" s="6" t="s">
        <v>96</v>
      </c>
      <c r="B68" s="6" t="s">
        <v>97</v>
      </c>
      <c r="C68" s="31" t="s">
        <v>94</v>
      </c>
      <c r="D68" s="9" t="s">
        <v>98</v>
      </c>
      <c r="E68" s="83"/>
      <c r="F68" s="84"/>
      <c r="G68" s="19"/>
      <c r="H68" s="4">
        <f>I68+J68</f>
        <v>688800</v>
      </c>
      <c r="I68" s="1">
        <v>688800</v>
      </c>
      <c r="J68" s="4"/>
      <c r="K68" s="4"/>
      <c r="L68" s="7">
        <v>1</v>
      </c>
    </row>
    <row r="69" spans="1:14" s="45" customFormat="1" ht="45.75" customHeight="1" x14ac:dyDescent="0.2">
      <c r="A69" s="6" t="s">
        <v>96</v>
      </c>
      <c r="B69" s="6" t="s">
        <v>97</v>
      </c>
      <c r="C69" s="31" t="s">
        <v>94</v>
      </c>
      <c r="D69" s="9" t="s">
        <v>98</v>
      </c>
      <c r="E69" s="64" t="s">
        <v>215</v>
      </c>
      <c r="F69" s="89" t="s">
        <v>186</v>
      </c>
      <c r="G69" s="19"/>
      <c r="H69" s="4">
        <f>I69</f>
        <v>50000</v>
      </c>
      <c r="I69" s="1">
        <v>50000</v>
      </c>
      <c r="J69" s="4"/>
      <c r="K69" s="4"/>
      <c r="L69" s="7"/>
    </row>
    <row r="70" spans="1:14" ht="37.5" customHeight="1" x14ac:dyDescent="0.2">
      <c r="A70" s="6" t="s">
        <v>99</v>
      </c>
      <c r="B70" s="6" t="s">
        <v>100</v>
      </c>
      <c r="C70" s="31" t="s">
        <v>101</v>
      </c>
      <c r="D70" s="9" t="s">
        <v>102</v>
      </c>
      <c r="E70" s="83" t="s">
        <v>170</v>
      </c>
      <c r="F70" s="84" t="s">
        <v>241</v>
      </c>
      <c r="G70" s="19"/>
      <c r="H70" s="4">
        <f t="shared" ref="H70" si="5">I70+J70</f>
        <v>401800</v>
      </c>
      <c r="I70" s="1">
        <v>401800</v>
      </c>
      <c r="J70" s="4"/>
      <c r="K70" s="4"/>
      <c r="L70" s="20"/>
    </row>
    <row r="71" spans="1:14" ht="45.75" customHeight="1" x14ac:dyDescent="0.2">
      <c r="A71" s="6" t="s">
        <v>103</v>
      </c>
      <c r="B71" s="6" t="s">
        <v>104</v>
      </c>
      <c r="C71" s="31" t="s">
        <v>101</v>
      </c>
      <c r="D71" s="9" t="s">
        <v>105</v>
      </c>
      <c r="E71" s="83"/>
      <c r="F71" s="84"/>
      <c r="G71" s="19"/>
      <c r="H71" s="4">
        <f>I71</f>
        <v>380200</v>
      </c>
      <c r="I71" s="1">
        <v>380200</v>
      </c>
      <c r="J71" s="4"/>
      <c r="K71" s="4"/>
      <c r="L71" s="20"/>
    </row>
    <row r="72" spans="1:14" ht="30.75" customHeight="1" x14ac:dyDescent="0.2">
      <c r="A72" s="6" t="s">
        <v>106</v>
      </c>
      <c r="B72" s="6" t="s">
        <v>107</v>
      </c>
      <c r="C72" s="31" t="s">
        <v>101</v>
      </c>
      <c r="D72" s="9" t="s">
        <v>108</v>
      </c>
      <c r="E72" s="83"/>
      <c r="F72" s="84"/>
      <c r="G72" s="19"/>
      <c r="H72" s="4">
        <f>I72</f>
        <v>1878940</v>
      </c>
      <c r="I72" s="1">
        <v>1878940</v>
      </c>
      <c r="J72" s="4"/>
      <c r="K72" s="4"/>
      <c r="L72" s="20"/>
    </row>
    <row r="73" spans="1:14" ht="51" customHeight="1" x14ac:dyDescent="0.2">
      <c r="A73" s="6">
        <v>1015062</v>
      </c>
      <c r="B73" s="6">
        <v>5062</v>
      </c>
      <c r="C73" s="31" t="s">
        <v>101</v>
      </c>
      <c r="D73" s="9" t="s">
        <v>116</v>
      </c>
      <c r="E73" s="83"/>
      <c r="F73" s="84"/>
      <c r="G73" s="19"/>
      <c r="H73" s="4">
        <f>I73</f>
        <v>895000</v>
      </c>
      <c r="I73" s="1">
        <v>895000</v>
      </c>
      <c r="J73" s="4"/>
      <c r="K73" s="4"/>
      <c r="L73" s="7">
        <v>1</v>
      </c>
    </row>
    <row r="74" spans="1:14" ht="51" customHeight="1" x14ac:dyDescent="0.2">
      <c r="A74" s="6">
        <v>1015062</v>
      </c>
      <c r="B74" s="6">
        <v>5062</v>
      </c>
      <c r="C74" s="31" t="s">
        <v>101</v>
      </c>
      <c r="D74" s="9" t="s">
        <v>116</v>
      </c>
      <c r="E74" s="64" t="s">
        <v>216</v>
      </c>
      <c r="F74" s="19" t="s">
        <v>242</v>
      </c>
      <c r="G74" s="19"/>
      <c r="H74" s="4">
        <f>I74</f>
        <v>780000</v>
      </c>
      <c r="I74" s="1">
        <v>780000</v>
      </c>
      <c r="J74" s="4"/>
      <c r="K74" s="4"/>
      <c r="L74" s="7"/>
    </row>
    <row r="75" spans="1:14" ht="24" customHeight="1" x14ac:dyDescent="0.3">
      <c r="A75" s="65" t="s">
        <v>148</v>
      </c>
      <c r="B75" s="65"/>
      <c r="C75" s="65"/>
      <c r="D75" s="25"/>
      <c r="E75" s="5"/>
      <c r="F75" s="25"/>
      <c r="G75" s="39"/>
      <c r="H75" s="39">
        <f>+H65+H54+H52+H16</f>
        <v>106819770</v>
      </c>
      <c r="I75" s="39">
        <f t="shared" ref="I75:K75" si="6">+I65+I54+I52+I16</f>
        <v>98180780</v>
      </c>
      <c r="J75" s="39">
        <f t="shared" si="6"/>
        <v>8638990</v>
      </c>
      <c r="K75" s="39">
        <f t="shared" si="6"/>
        <v>7819000</v>
      </c>
      <c r="L75" s="20"/>
      <c r="N75" s="37"/>
    </row>
    <row r="76" spans="1:14" ht="15.75" customHeight="1" x14ac:dyDescent="0.3">
      <c r="A76" s="27"/>
      <c r="B76" s="27"/>
      <c r="C76" s="40"/>
      <c r="D76" s="41"/>
      <c r="E76" s="26"/>
      <c r="F76" s="26"/>
      <c r="G76" s="26"/>
      <c r="H76" s="41"/>
      <c r="I76" s="42"/>
      <c r="J76" s="43"/>
      <c r="K76" s="42"/>
      <c r="L76" s="21">
        <f>SUM(L19:L73)</f>
        <v>20</v>
      </c>
    </row>
    <row r="77" spans="1:14" ht="12.75" customHeight="1" x14ac:dyDescent="0.3">
      <c r="A77" s="27"/>
      <c r="B77" s="27"/>
      <c r="C77" s="27"/>
      <c r="H77" s="37"/>
    </row>
    <row r="78" spans="1:14" ht="24" customHeight="1" x14ac:dyDescent="0.3">
      <c r="D78" s="41" t="s">
        <v>117</v>
      </c>
      <c r="E78" s="26"/>
      <c r="F78" s="26"/>
      <c r="G78" s="26"/>
      <c r="H78" s="41" t="s">
        <v>109</v>
      </c>
      <c r="I78" s="44"/>
      <c r="J78" s="44"/>
    </row>
    <row r="79" spans="1:14" ht="12.75" hidden="1" customHeight="1" x14ac:dyDescent="0.2">
      <c r="H79" s="37"/>
      <c r="I79" s="37"/>
      <c r="J79" s="37"/>
      <c r="K79" s="37"/>
    </row>
    <row r="80" spans="1:14" ht="12.75" customHeight="1" x14ac:dyDescent="0.2">
      <c r="H80" s="44"/>
      <c r="I80" s="44"/>
      <c r="J80" s="44"/>
      <c r="K80" s="44"/>
    </row>
    <row r="81" spans="8:9" ht="12.75" customHeight="1" x14ac:dyDescent="0.2">
      <c r="H81" s="44"/>
    </row>
    <row r="82" spans="8:9" ht="12.75" customHeight="1" x14ac:dyDescent="0.2">
      <c r="H82" s="37"/>
    </row>
    <row r="83" spans="8:9" ht="12.75" customHeight="1" x14ac:dyDescent="0.2">
      <c r="I83" s="37"/>
    </row>
    <row r="84" spans="8:9" ht="12.75" customHeight="1" x14ac:dyDescent="0.2"/>
    <row r="85" spans="8:9" ht="12.75" customHeight="1" x14ac:dyDescent="0.2"/>
    <row r="86" spans="8:9" ht="12.75" customHeight="1" x14ac:dyDescent="0.2"/>
    <row r="87" spans="8:9" ht="12.75" customHeight="1" x14ac:dyDescent="0.2"/>
    <row r="88" spans="8:9" ht="12.75" customHeight="1" x14ac:dyDescent="0.2"/>
    <row r="89" spans="8:9" ht="12.75" customHeight="1" x14ac:dyDescent="0.2"/>
    <row r="90" spans="8:9" ht="12.75" customHeight="1" x14ac:dyDescent="0.2"/>
    <row r="91" spans="8:9" ht="12.75" customHeight="1" x14ac:dyDescent="0.2"/>
    <row r="92" spans="8:9" ht="12.75" customHeight="1" x14ac:dyDescent="0.2"/>
    <row r="93" spans="8:9" ht="12.75" customHeight="1" x14ac:dyDescent="0.2"/>
    <row r="94" spans="8:9" ht="12.75" customHeight="1" x14ac:dyDescent="0.2"/>
    <row r="95" spans="8:9" ht="12.75" customHeight="1" x14ac:dyDescent="0.2"/>
    <row r="96" spans="8:9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</sheetData>
  <mergeCells count="24">
    <mergeCell ref="F67:F68"/>
    <mergeCell ref="F70:F73"/>
    <mergeCell ref="F57:F62"/>
    <mergeCell ref="E57:E62"/>
    <mergeCell ref="E20:E25"/>
    <mergeCell ref="F20:F25"/>
    <mergeCell ref="F55:F56"/>
    <mergeCell ref="E55:E56"/>
    <mergeCell ref="A75:C75"/>
    <mergeCell ref="A7:K7"/>
    <mergeCell ref="A8:K8"/>
    <mergeCell ref="A11:A14"/>
    <mergeCell ref="B11:B14"/>
    <mergeCell ref="C11:C14"/>
    <mergeCell ref="D11:D14"/>
    <mergeCell ref="I11:I14"/>
    <mergeCell ref="J11:K11"/>
    <mergeCell ref="J12:J14"/>
    <mergeCell ref="K12:K14"/>
    <mergeCell ref="H11:H14"/>
    <mergeCell ref="E11:E14"/>
    <mergeCell ref="F11:F14"/>
    <mergeCell ref="E67:E68"/>
    <mergeCell ref="E70:E73"/>
  </mergeCells>
  <phoneticPr fontId="7" type="noConversion"/>
  <conditionalFormatting sqref="I20:I31 I59:I64">
    <cfRule type="expression" dxfId="2" priority="1" stopIfTrue="1">
      <formula>D20=1</formula>
    </cfRule>
  </conditionalFormatting>
  <conditionalFormatting sqref="I43:I46 I68:I74">
    <cfRule type="expression" dxfId="1" priority="14" stopIfTrue="1">
      <formula>D43=1</formula>
    </cfRule>
  </conditionalFormatting>
  <conditionalFormatting sqref="J29:J30">
    <cfRule type="expression" dxfId="0" priority="9" stopIfTrue="1">
      <formula>D29=1</formula>
    </cfRule>
  </conditionalFormatting>
  <pageMargins left="0.78740157480314965" right="0.19685039370078741" top="0.39370078740157483" bottom="0.19685039370078741" header="0" footer="0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20191207</cp:lastModifiedBy>
  <cp:lastPrinted>2025-10-17T08:02:16Z</cp:lastPrinted>
  <dcterms:created xsi:type="dcterms:W3CDTF">2021-11-23T14:22:55Z</dcterms:created>
  <dcterms:modified xsi:type="dcterms:W3CDTF">2025-12-12T11:00:43Z</dcterms:modified>
</cp:coreProperties>
</file>