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 БЮДЖЕТ р\Бюджет  2025\Бюджет 2025\Бюджет 2025\"/>
    </mc:Choice>
  </mc:AlternateContent>
  <bookViews>
    <workbookView xWindow="0" yWindow="0" windowWidth="28800" windowHeight="11970"/>
  </bookViews>
  <sheets>
    <sheet name="Лист1" sheetId="1" r:id="rId1"/>
  </sheets>
  <definedNames>
    <definedName name="_xlnm.Print_Area" localSheetId="0">Лист1!$A$1:$K$67</definedName>
  </definedNames>
  <calcPr calcId="162913"/>
</workbook>
</file>

<file path=xl/calcChain.xml><?xml version="1.0" encoding="utf-8"?>
<calcChain xmlns="http://schemas.openxmlformats.org/spreadsheetml/2006/main">
  <c r="H58" i="1" l="1"/>
  <c r="K47" i="1"/>
  <c r="J47" i="1"/>
  <c r="H47" i="1"/>
  <c r="I47" i="1"/>
  <c r="I54" i="1"/>
  <c r="H55" i="1"/>
  <c r="H40" i="1" l="1"/>
  <c r="I16" i="1"/>
  <c r="H16" i="1"/>
  <c r="H31" i="1"/>
  <c r="L57" i="1" l="1"/>
  <c r="K38" i="1"/>
  <c r="J38" i="1"/>
  <c r="I38" i="1"/>
  <c r="H39" i="1"/>
  <c r="H38" i="1" s="1"/>
  <c r="H30" i="1"/>
  <c r="H23" i="1" l="1"/>
  <c r="H24" i="1"/>
  <c r="J40" i="1" l="1"/>
  <c r="I40" i="1"/>
  <c r="H42" i="1"/>
  <c r="H41" i="1"/>
  <c r="H34" i="1" l="1"/>
  <c r="H52" i="1" l="1"/>
  <c r="H26" i="1" l="1"/>
  <c r="H54" i="1" l="1"/>
  <c r="H48" i="1" l="1"/>
  <c r="H53" i="1"/>
  <c r="H49" i="1"/>
  <c r="H50" i="1"/>
  <c r="K28" i="1"/>
  <c r="K32" i="1" l="1"/>
  <c r="H27" i="1" l="1"/>
  <c r="K46" i="1" l="1"/>
  <c r="K40" i="1" s="1"/>
  <c r="K16" i="1" l="1"/>
  <c r="K56" i="1" s="1"/>
  <c r="I56" i="1" l="1"/>
  <c r="H32" i="1"/>
  <c r="H25" i="1"/>
  <c r="H35" i="1"/>
  <c r="H28" i="1"/>
  <c r="H33" i="1"/>
  <c r="H17" i="1"/>
  <c r="H51" i="1"/>
  <c r="H46" i="1"/>
  <c r="H45" i="1"/>
  <c r="H44" i="1"/>
  <c r="H43" i="1"/>
  <c r="H37" i="1"/>
  <c r="H36" i="1"/>
  <c r="H22" i="1"/>
  <c r="H21" i="1"/>
  <c r="H20" i="1"/>
  <c r="H19" i="1"/>
  <c r="H18" i="1" l="1"/>
  <c r="J16" i="1"/>
  <c r="J56" i="1" s="1"/>
  <c r="H56" i="1" l="1"/>
</calcChain>
</file>

<file path=xl/sharedStrings.xml><?xml version="1.0" encoding="utf-8"?>
<sst xmlns="http://schemas.openxmlformats.org/spreadsheetml/2006/main" count="212" uniqueCount="176">
  <si>
    <t>1354500000</t>
  </si>
  <si>
    <t>(код бюджету)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</si>
  <si>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</si>
  <si>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</si>
  <si>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</si>
  <si>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</si>
  <si>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</si>
  <si>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(регіональної)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</si>
  <si>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</si>
  <si>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</si>
  <si>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</si>
  <si>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</si>
  <si>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</si>
  <si>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</si>
  <si>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</si>
  <si>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>Виконавчий комітет Бродiвської мiської ради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</si>
  <si>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</si>
  <si>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</si>
  <si>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</si>
  <si>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</si>
  <si>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</si>
  <si>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</si>
  <si>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</si>
  <si>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</si>
  <si>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0212080</t>
  </si>
  <si>
    <t>2080</t>
  </si>
  <si>
    <t>0721</t>
  </si>
  <si>
    <t>Амбулаторно-поліклінічна допомога населенню, крім первинної медичної допомоги</t>
  </si>
  <si>
    <t>0212112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</si>
  <si>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</si>
  <si>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</si>
  <si>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</si>
  <si>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0212113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</si>
  <si>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</si>
  <si>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</si>
  <si>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0212151</t>
  </si>
  <si>
    <t>2151</t>
  </si>
  <si>
    <t>0763</t>
  </si>
  <si>
    <t>Забезпечення діяльності інших закладів у сфері охорони здоров`я</t>
  </si>
  <si>
    <t>1040</t>
  </si>
  <si>
    <t>0216013</t>
  </si>
  <si>
    <t>6013</t>
  </si>
  <si>
    <t>0620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</si>
  <si>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</si>
  <si>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</si>
  <si>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</si>
  <si>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</si>
  <si>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</si>
  <si>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</si>
  <si>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</si>
  <si>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</si>
  <si>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</si>
  <si>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</si>
  <si>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</si>
  <si>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</si>
  <si>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</si>
  <si>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</si>
  <si>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</si>
  <si>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</si>
  <si>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0218220</t>
  </si>
  <si>
    <t>0380</t>
  </si>
  <si>
    <t>Заходи та роботи з мобілізаційної підготовки місцевого значення</t>
  </si>
  <si>
    <t>0218340</t>
  </si>
  <si>
    <t>8340</t>
  </si>
  <si>
    <t>0540</t>
  </si>
  <si>
    <t>Природоохоронні заходи за рахунок цільових фондів</t>
  </si>
  <si>
    <t>0218410</t>
  </si>
  <si>
    <t>8410</t>
  </si>
  <si>
    <t>0830</t>
  </si>
  <si>
    <t>Фінансова підтримка засобів масової інформації</t>
  </si>
  <si>
    <t>0800000</t>
  </si>
  <si>
    <t>Відділ соціального захисту населення Бродівської міської ради</t>
  </si>
  <si>
    <t>1030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</si>
  <si>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</si>
  <si>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</si>
  <si>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</si>
  <si>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</si>
  <si>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</si>
  <si>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</si>
  <si>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</si>
  <si>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</si>
  <si>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</si>
  <si>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</si>
  <si>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</si>
  <si>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</si>
  <si>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</si>
  <si>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</si>
  <si>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</si>
  <si>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1000000</t>
  </si>
  <si>
    <t>Відділ культури, туризму, молоді та спорту  Бродівської міської ради</t>
  </si>
  <si>
    <t>1013133</t>
  </si>
  <si>
    <t>3133</t>
  </si>
  <si>
    <t>Інші заходи та заклади молодіжної політики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</si>
  <si>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</si>
  <si>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</si>
  <si>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</si>
  <si>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</si>
  <si>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</si>
  <si>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</si>
  <si>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</si>
  <si>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</si>
  <si>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</si>
  <si>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</si>
  <si>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</si>
  <si>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</si>
  <si>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</si>
  <si>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</si>
  <si>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1015041</t>
  </si>
  <si>
    <t>5041</t>
  </si>
  <si>
    <t>Утримання та фінансова підтримка спортивних споруд</t>
  </si>
  <si>
    <t>Секретар ради</t>
  </si>
  <si>
    <t>Руслан ШИШКА</t>
  </si>
  <si>
    <t>'Програма розвитку земельних відносин та охорони земель на території Бродівської міської ради на 2022-2025 роки</t>
  </si>
  <si>
    <t>Львівської області</t>
  </si>
  <si>
    <t>до рішення Бродівської міської ради</t>
  </si>
  <si>
    <t>Додаток 5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</si>
  <si>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</si>
  <si>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комунального підприємства «Бродитеплоенерго» на 2024-2027 роки»</t>
  </si>
  <si>
    <t xml:space="preserve">Програма підтримки молоді Бродівської міської територіальної громади на 2024-2026 роки </t>
  </si>
  <si>
    <t xml:space="preserve">Підтримка спорту вищих досягнень та організацій, які здійснюють фізкультурно-спортивну діяльність в регіоні
</t>
  </si>
  <si>
    <t xml:space="preserve">Секретар ради </t>
  </si>
  <si>
    <t xml:space="preserve"> від 20.12.2022 р.№867, від 14.12.2023 р №1393</t>
  </si>
  <si>
    <t>від   14.12.2023 р.№1384</t>
  </si>
  <si>
    <t xml:space="preserve">                Перелік державних та регіональних програм, які фінансуватимуться за рахунок коштів
                                           Бродівського міського бюджету у 2025 році                                       
</t>
  </si>
  <si>
    <t>від   грудня 2024 року №</t>
  </si>
  <si>
    <t xml:space="preserve"> від .12.2024 р.№</t>
  </si>
  <si>
    <t xml:space="preserve"> від 31.11.2024 р.№1816</t>
  </si>
  <si>
    <t xml:space="preserve">Екологічна програма Бродівської міської ради на 2025-2027 роки
</t>
  </si>
  <si>
    <t>Програма створення місцевого резерву матеріально -технічних ресурсів для запобігання та ліквідації надзвичайних ситуацій техногенного та природного характеру та забезпечення  роботи  системи  оповіщення  населення на території  Бродівської міської територіальної  громади на 2025 рік</t>
  </si>
  <si>
    <t>Програма проведення будівництва, реконструкції, капітального, поточного ремонту та утримання комунальних доріг  Бродівської міської ради  на 2025-2027 роки</t>
  </si>
  <si>
    <t>Програма забезпечення мобілізаційної підготовки та оборонної роботи місцевого значення на 2025-2027 роки</t>
  </si>
  <si>
    <t>Програма підтримки   Комунального підприємства  Телерадіокомпанія «Броди» Бродівської міської ради  на  2025-2027 роки</t>
  </si>
  <si>
    <t>Програма забезпечення діяльності водопровідно-каналізаційного господарства Бродівської міської ради на 2025-2027 роки</t>
  </si>
  <si>
    <t>від .12.2024 р.№</t>
  </si>
  <si>
    <t>Програма охорони тваринного світу, регулювання чисельності безпритульних тварин Бродівської міської ради на 2025 рік через БО БФ "Степ"</t>
  </si>
  <si>
    <t>Програма благоустрою Бродівської міської ради Львівської області на 2025-2027 роки</t>
  </si>
  <si>
    <t>Комплексна програма фінансової підтримки комунального некомерційного підприємства « Бродівська центральна міська лікарня» на 2025-2027 рр</t>
  </si>
  <si>
    <t>Комплексна програма підтримки розвитку місцевого самоврядування  у Бродівській міській територіальній громаді  на 2025-2027 роки</t>
  </si>
  <si>
    <t>Програми підтримки обороноздатності України  на 2025 рік</t>
  </si>
  <si>
    <t>Заходи та роботи з територіальної оборони</t>
  </si>
  <si>
    <t>0218240</t>
  </si>
  <si>
    <t>0813035</t>
  </si>
  <si>
    <t>Компенсаційні виплати за пільговий проїзд окремих категорій громадян на залізничному транспорті</t>
  </si>
  <si>
    <t>Комплексна програма компенсації пільгового проїзду окремих категорій громадян Бродівської міської ради на 2024-2026 роки</t>
  </si>
  <si>
    <t>0813032</t>
  </si>
  <si>
    <t>1070</t>
  </si>
  <si>
    <t>Надання пільг окремим категоріям громадян з оплати послуг зв`язку</t>
  </si>
  <si>
    <t>від 16.08.2024 р.№1714 , від .12.2024 р.№</t>
  </si>
  <si>
    <t>від  14.12.2023 р.№1380, від 11.04.2024р. №1505 , від    28.05.2024 №1623,від 16.08.2024 р.№1713, від 03.10.2024 р.№ 1754,від 31.10.2024 р.№1814, від 28.11.2024 р.№1831, від 12.2024 р.№</t>
  </si>
  <si>
    <t>Комплексна програма соціального захисту окремих категорій населення  Бродівської міської ради на 2024-2026 роки</t>
  </si>
  <si>
    <t>Програма підтримки дитячих будинків сімейного типу на території Бродівської міської ради на 2024-2025 роки</t>
  </si>
  <si>
    <t>Програма заходів "Національної стратегії  реформування системи інституційного догляду та виховання дітей у Бродівській міській територіальній громаді на 2025 рік"</t>
  </si>
  <si>
    <t>0213111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</si>
  <si>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</si>
  <si>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</si>
  <si>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0213112</t>
  </si>
  <si>
    <t>3112</t>
  </si>
  <si>
    <t>Заходи державної політики з питань дітей та їх соціального захисту</t>
  </si>
  <si>
    <t xml:space="preserve"> від 20.12.2022 р.№867, від 14.12.2023 р №1393, від 20. 02.2024 р.№ 1455, від  09.05.2024 № 1603,від 16.08.2024 р.№ 1708 від .12.2024 р.№</t>
  </si>
  <si>
    <t>Відділ освіти Бродівської міської ради</t>
  </si>
  <si>
    <t>0611142</t>
  </si>
  <si>
    <t>1142</t>
  </si>
  <si>
    <t>0990</t>
  </si>
  <si>
    <t>Інші програми та заходи у сфері освіти</t>
  </si>
  <si>
    <t>від 14.12.2023 р.№1392, від .12.2024 р.</t>
  </si>
  <si>
    <t>Програма підтримки та розвитку обдарованої учнівської молоді Бродівської міської територіальної громади на 2025-2026 роки</t>
  </si>
  <si>
    <t>7370</t>
  </si>
  <si>
    <t>0490</t>
  </si>
  <si>
    <t>Реалізація інших заходів щодо соціально-економічного розвитку територій</t>
  </si>
  <si>
    <t>0217370</t>
  </si>
  <si>
    <t>Програма місцевого економічного розвитку на  2023-2025 роки</t>
  </si>
  <si>
    <t xml:space="preserve"> від            2023 р.№   , від  12.2024р. №</t>
  </si>
  <si>
    <t>Програма підтримки і розвитку ГО "ФК "Богун" на 2025-2027 роки</t>
  </si>
  <si>
    <t>від   .12.2024 р.№</t>
  </si>
  <si>
    <t>Комплексна програма  підтримки розвитку культури Бродівської міської  територіальної громади на 2025-2027 роки</t>
  </si>
  <si>
    <t>Комплексна програма розвитку спорту  Бродівської міської  територіальної громади на 2025-2027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</si>
</sst>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 applyFont="1" applyAlignment="1"/>
    <xf numFmtId="0" fontId="4" fillId="2" borderId="0" xfId="0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0" borderId="0" xfId="0" applyFont="1"/>
    <xf numFmtId="3" fontId="0" fillId="0" borderId="0" xfId="0" applyNumberFormat="1" applyFont="1" applyAlignment="1"/>
    <xf numFmtId="4" fontId="0" fillId="0" borderId="0" xfId="0" applyNumberFormat="1" applyFont="1" applyAlignment="1"/>
    <xf numFmtId="0" fontId="7" fillId="2" borderId="2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quotePrefix="1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4" fontId="13" fillId="0" borderId="4" xfId="1" applyNumberFormat="1" applyFont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" fontId="13" fillId="2" borderId="2" xfId="0" quotePrefix="1" applyNumberFormat="1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horizontal="left" vertical="center" wrapText="1"/>
    </xf>
    <xf numFmtId="4" fontId="13" fillId="2" borderId="2" xfId="0" quotePrefix="1" applyNumberFormat="1" applyFont="1" applyFill="1" applyBorder="1" applyAlignment="1">
      <alignment horizontal="center" vertical="center" wrapText="1"/>
    </xf>
    <xf numFmtId="4" fontId="13" fillId="2" borderId="2" xfId="0" quotePrefix="1" applyNumberFormat="1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9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4" fontId="7" fillId="2" borderId="1" xfId="0" quotePrefix="1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4" fontId="12" fillId="2" borderId="11" xfId="0" applyNumberFormat="1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4" fontId="7" fillId="2" borderId="3" xfId="0" quotePrefix="1" applyNumberFormat="1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3" fontId="7" fillId="2" borderId="0" xfId="0" applyNumberFormat="1" applyFont="1" applyFill="1" applyBorder="1"/>
    <xf numFmtId="0" fontId="14" fillId="0" borderId="0" xfId="0" applyFont="1" applyAlignment="1"/>
    <xf numFmtId="0" fontId="15" fillId="2" borderId="8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10" xfId="0" applyFont="1" applyBorder="1"/>
    <xf numFmtId="0" fontId="13" fillId="2" borderId="8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4" fontId="7" fillId="2" borderId="5" xfId="0" quotePrefix="1" applyNumberFormat="1" applyFont="1" applyFill="1" applyBorder="1" applyAlignment="1">
      <alignment horizontal="center" vertical="center" wrapText="1"/>
    </xf>
    <xf numFmtId="4" fontId="7" fillId="2" borderId="8" xfId="0" quotePrefix="1" applyNumberFormat="1" applyFont="1" applyFill="1" applyBorder="1" applyAlignment="1">
      <alignment vertical="center" wrapText="1"/>
    </xf>
    <xf numFmtId="4" fontId="13" fillId="0" borderId="14" xfId="1" applyNumberFormat="1" applyFont="1" applyBorder="1" applyAlignment="1">
      <alignment vertical="center"/>
    </xf>
    <xf numFmtId="0" fontId="7" fillId="2" borderId="4" xfId="0" applyFont="1" applyFill="1" applyBorder="1"/>
    <xf numFmtId="0" fontId="7" fillId="2" borderId="4" xfId="0" quotePrefix="1" applyFont="1" applyFill="1" applyBorder="1" applyAlignment="1">
      <alignment horizontal="center" vertical="center" wrapText="1"/>
    </xf>
    <xf numFmtId="4" fontId="7" fillId="2" borderId="4" xfId="0" quotePrefix="1" applyNumberFormat="1" applyFont="1" applyFill="1" applyBorder="1" applyAlignment="1">
      <alignment vertical="center" wrapText="1"/>
    </xf>
    <xf numFmtId="4" fontId="13" fillId="0" borderId="0" xfId="1" applyNumberFormat="1" applyFont="1" applyBorder="1" applyAlignment="1">
      <alignment vertical="center"/>
    </xf>
    <xf numFmtId="0" fontId="10" fillId="2" borderId="4" xfId="0" applyFont="1" applyFill="1" applyBorder="1"/>
    <xf numFmtId="4" fontId="12" fillId="2" borderId="4" xfId="0" quotePrefix="1" applyNumberFormat="1" applyFont="1" applyFill="1" applyBorder="1" applyAlignment="1">
      <alignment vertical="center" wrapText="1"/>
    </xf>
    <xf numFmtId="4" fontId="10" fillId="2" borderId="4" xfId="0" applyNumberFormat="1" applyFont="1" applyFill="1" applyBorder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/>
    <xf numFmtId="4" fontId="13" fillId="2" borderId="5" xfId="0" quotePrefix="1" applyNumberFormat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4" fontId="13" fillId="2" borderId="17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center" vertical="center" wrapText="1"/>
    </xf>
    <xf numFmtId="3" fontId="13" fillId="2" borderId="5" xfId="0" quotePrefix="1" applyNumberFormat="1" applyFont="1" applyFill="1" applyBorder="1" applyAlignment="1">
      <alignment horizontal="center" vertical="center" wrapText="1"/>
    </xf>
    <xf numFmtId="0" fontId="13" fillId="2" borderId="0" xfId="0" quotePrefix="1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vertical="center" wrapText="1"/>
    </xf>
    <xf numFmtId="4" fontId="13" fillId="2" borderId="18" xfId="0" applyNumberFormat="1" applyFont="1" applyFill="1" applyBorder="1" applyAlignment="1">
      <alignment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4" fontId="18" fillId="0" borderId="4" xfId="3" quotePrefix="1" applyNumberFormat="1" applyFont="1" applyBorder="1" applyAlignment="1">
      <alignment horizontal="center" vertical="center" wrapText="1"/>
    </xf>
    <xf numFmtId="4" fontId="18" fillId="0" borderId="4" xfId="3" quotePrefix="1" applyNumberFormat="1" applyFont="1" applyBorder="1" applyAlignment="1">
      <alignment vertical="center" wrapText="1"/>
    </xf>
    <xf numFmtId="0" fontId="7" fillId="2" borderId="20" xfId="0" applyFont="1" applyFill="1" applyBorder="1" applyAlignment="1">
      <alignment horizontal="left" vertical="center" wrapText="1"/>
    </xf>
    <xf numFmtId="4" fontId="13" fillId="2" borderId="11" xfId="0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left" vertical="center" wrapText="1"/>
    </xf>
    <xf numFmtId="4" fontId="13" fillId="2" borderId="7" xfId="0" quotePrefix="1" applyNumberFormat="1" applyFont="1" applyFill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4" xfId="4" quotePrefix="1" applyFont="1" applyBorder="1" applyAlignment="1">
      <alignment horizontal="center" vertical="center" wrapText="1"/>
    </xf>
    <xf numFmtId="4" fontId="18" fillId="0" borderId="4" xfId="4" quotePrefix="1" applyNumberFormat="1" applyFont="1" applyBorder="1" applyAlignment="1">
      <alignment horizontal="center" vertical="center" wrapText="1"/>
    </xf>
    <xf numFmtId="4" fontId="18" fillId="0" borderId="4" xfId="4" quotePrefix="1" applyNumberFormat="1" applyFont="1" applyBorder="1" applyAlignment="1">
      <alignment vertical="center" wrapText="1"/>
    </xf>
    <xf numFmtId="0" fontId="18" fillId="3" borderId="4" xfId="1" quotePrefix="1" applyFont="1" applyFill="1" applyBorder="1" applyAlignment="1">
      <alignment horizontal="center" vertical="center" wrapText="1"/>
    </xf>
    <xf numFmtId="4" fontId="18" fillId="3" borderId="4" xfId="1" quotePrefix="1" applyNumberFormat="1" applyFont="1" applyFill="1" applyBorder="1" applyAlignment="1">
      <alignment horizontal="center" vertical="center" wrapText="1"/>
    </xf>
    <xf numFmtId="4" fontId="18" fillId="3" borderId="4" xfId="1" quotePrefix="1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Border="1"/>
    <xf numFmtId="0" fontId="15" fillId="2" borderId="5" xfId="0" applyFont="1" applyFill="1" applyBorder="1" applyAlignment="1">
      <alignment horizontal="center" vertical="center" wrapText="1"/>
    </xf>
    <xf numFmtId="0" fontId="16" fillId="0" borderId="6" xfId="0" applyFont="1" applyBorder="1"/>
    <xf numFmtId="0" fontId="16" fillId="0" borderId="7" xfId="0" applyFont="1" applyBorder="1"/>
    <xf numFmtId="0" fontId="15" fillId="2" borderId="8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10" xfId="0" applyFont="1" applyBorder="1"/>
    <xf numFmtId="0" fontId="15" fillId="2" borderId="3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3" fillId="2" borderId="13" xfId="0" quotePrefix="1" applyFont="1" applyFill="1" applyBorder="1" applyAlignment="1">
      <alignment horizontal="center" vertical="center" wrapText="1"/>
    </xf>
    <xf numFmtId="0" fontId="13" fillId="2" borderId="12" xfId="0" quotePrefix="1" applyFont="1" applyFill="1" applyBorder="1" applyAlignment="1">
      <alignment horizontal="center" vertical="center" wrapText="1"/>
    </xf>
    <xf numFmtId="0" fontId="13" fillId="2" borderId="20" xfId="0" quotePrefix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 wrapText="1"/>
    </xf>
    <xf numFmtId="0" fontId="10" fillId="2" borderId="4" xfId="0" applyFont="1" applyFill="1" applyBorder="1" applyAlignment="1"/>
    <xf numFmtId="4" fontId="13" fillId="2" borderId="14" xfId="0" quotePrefix="1" applyNumberFormat="1" applyFont="1" applyFill="1" applyBorder="1" applyAlignment="1">
      <alignment horizontal="left" vertical="center" wrapText="1"/>
    </xf>
    <xf numFmtId="4" fontId="13" fillId="2" borderId="16" xfId="0" quotePrefix="1" applyNumberFormat="1" applyFont="1" applyFill="1" applyBorder="1" applyAlignment="1">
      <alignment horizontal="left" vertical="center" wrapText="1"/>
    </xf>
    <xf numFmtId="4" fontId="13" fillId="2" borderId="15" xfId="0" quotePrefix="1" applyNumberFormat="1" applyFont="1" applyFill="1" applyBorder="1" applyAlignment="1">
      <alignment horizontal="left" vertical="center" wrapText="1"/>
    </xf>
    <xf numFmtId="4" fontId="13" fillId="2" borderId="16" xfId="0" quotePrefix="1" applyNumberFormat="1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1" fontId="0" fillId="0" borderId="0" xfId="0" applyNumberFormat="1" applyFont="1" applyAlignment="1"/>
    <xf numFmtId="1" fontId="13" fillId="2" borderId="0" xfId="0" applyNumberFormat="1" applyFont="1" applyFill="1" applyBorder="1" applyAlignment="1">
      <alignment vertical="center" wrapText="1"/>
    </xf>
    <xf numFmtId="1" fontId="13" fillId="2" borderId="6" xfId="0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3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8"/>
  <sheetViews>
    <sheetView tabSelected="1" topLeftCell="D51" workbookViewId="0">
      <selection activeCell="L17" sqref="L17:L56"/>
    </sheetView>
  </sheetViews>
  <sheetFormatPr defaultRowHeight="15" customHeight="1" x14ac:dyDescent="0.2"/>
  <cols>
    <col min="1" max="3" width="12" customWidth="1"/>
    <col min="4" max="4" width="71.42578125" customWidth="1"/>
    <col min="5" max="5" width="72" customWidth="1"/>
    <col min="6" max="6" width="31.5703125" customWidth="1"/>
    <col min="7" max="7" width="0.140625" hidden="1" customWidth="1"/>
    <col min="8" max="8" width="18.140625" customWidth="1"/>
    <col min="9" max="9" width="18.42578125" customWidth="1"/>
    <col min="10" max="10" width="15.42578125" customWidth="1"/>
    <col min="11" max="11" width="14.7109375" customWidth="1"/>
    <col min="12" max="12" width="4.5703125" customWidth="1"/>
    <col min="13" max="27" width="8.7109375" customWidth="1"/>
  </cols>
  <sheetData>
    <row r="1" spans="1:11" ht="15" customHeight="1" x14ac:dyDescent="0.3">
      <c r="H1" s="4" t="s">
        <v>115</v>
      </c>
      <c r="I1" s="4"/>
      <c r="J1" s="4"/>
    </row>
    <row r="2" spans="1:11" ht="15" customHeight="1" x14ac:dyDescent="0.3">
      <c r="A2" s="1"/>
      <c r="B2" s="1"/>
      <c r="C2" s="1"/>
      <c r="D2" s="1"/>
      <c r="E2" s="1"/>
      <c r="F2" s="1"/>
      <c r="G2" s="1"/>
      <c r="H2" s="4" t="s">
        <v>114</v>
      </c>
      <c r="I2" s="4"/>
      <c r="J2" s="4"/>
    </row>
    <row r="3" spans="1:11" ht="17.25" customHeight="1" x14ac:dyDescent="0.3">
      <c r="A3" s="1"/>
      <c r="B3" s="1"/>
      <c r="C3" s="1"/>
      <c r="D3" s="1"/>
      <c r="E3" s="1"/>
      <c r="F3" s="1"/>
      <c r="G3" s="1"/>
      <c r="H3" s="4" t="s">
        <v>113</v>
      </c>
      <c r="I3" s="4"/>
      <c r="J3" s="4"/>
    </row>
    <row r="4" spans="1:11" ht="19.5" customHeight="1" x14ac:dyDescent="0.3">
      <c r="A4" s="1"/>
      <c r="B4" s="1"/>
      <c r="C4" s="1"/>
      <c r="D4" s="1"/>
      <c r="E4" s="1"/>
      <c r="F4" s="1"/>
      <c r="G4" s="1"/>
      <c r="H4" s="4" t="s">
        <v>124</v>
      </c>
      <c r="I4" s="4"/>
      <c r="J4" s="4"/>
    </row>
    <row r="5" spans="1:11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2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36.75" customHeight="1" x14ac:dyDescent="0.3">
      <c r="A7" s="90" t="s">
        <v>123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ht="7.5" customHeight="1" x14ac:dyDescent="0.2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3.5" customHeight="1" x14ac:dyDescent="0.25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25" customHeight="1" x14ac:dyDescent="0.25">
      <c r="A10" s="1" t="s">
        <v>1</v>
      </c>
      <c r="B10" s="1"/>
      <c r="C10" s="1"/>
      <c r="D10" s="1"/>
      <c r="E10" s="1"/>
      <c r="F10" s="1"/>
      <c r="G10" s="1"/>
      <c r="H10" s="1"/>
      <c r="I10" s="1"/>
      <c r="J10" s="1"/>
      <c r="K10" s="1" t="s">
        <v>2</v>
      </c>
    </row>
    <row r="11" spans="1:11" ht="12.75" customHeight="1" x14ac:dyDescent="0.2">
      <c r="A11" s="94" t="s">
        <v>3</v>
      </c>
      <c r="B11" s="94" t="s">
        <v>4</v>
      </c>
      <c r="C11" s="94" t="s">
        <v>5</v>
      </c>
      <c r="D11" s="94" t="s">
        <v>6</v>
      </c>
      <c r="E11" s="94" t="s">
        <v>7</v>
      </c>
      <c r="F11" s="94" t="s">
        <v>8</v>
      </c>
      <c r="G11" s="47"/>
      <c r="H11" s="97" t="s">
        <v>9</v>
      </c>
      <c r="I11" s="97" t="s">
        <v>10</v>
      </c>
      <c r="J11" s="100" t="s">
        <v>11</v>
      </c>
      <c r="K11" s="101"/>
    </row>
    <row r="12" spans="1:11" ht="12.75" customHeight="1" x14ac:dyDescent="0.2">
      <c r="A12" s="95"/>
      <c r="B12" s="95"/>
      <c r="C12" s="95"/>
      <c r="D12" s="95"/>
      <c r="E12" s="95"/>
      <c r="F12" s="95"/>
      <c r="G12" s="48"/>
      <c r="H12" s="98"/>
      <c r="I12" s="98"/>
      <c r="J12" s="94" t="s">
        <v>12</v>
      </c>
      <c r="K12" s="94" t="s">
        <v>13</v>
      </c>
    </row>
    <row r="13" spans="1:11" ht="12.75" customHeight="1" x14ac:dyDescent="0.2">
      <c r="A13" s="95"/>
      <c r="B13" s="95"/>
      <c r="C13" s="95"/>
      <c r="D13" s="95"/>
      <c r="E13" s="95"/>
      <c r="F13" s="95"/>
      <c r="G13" s="48"/>
      <c r="H13" s="98"/>
      <c r="I13" s="98"/>
      <c r="J13" s="95"/>
      <c r="K13" s="95"/>
    </row>
    <row r="14" spans="1:11" ht="72.75" customHeight="1" x14ac:dyDescent="0.2">
      <c r="A14" s="96"/>
      <c r="B14" s="96"/>
      <c r="C14" s="96"/>
      <c r="D14" s="96"/>
      <c r="E14" s="96"/>
      <c r="F14" s="96"/>
      <c r="G14" s="49"/>
      <c r="H14" s="99"/>
      <c r="I14" s="99"/>
      <c r="J14" s="96"/>
      <c r="K14" s="96"/>
    </row>
    <row r="15" spans="1:11" ht="12.75" customHeight="1" x14ac:dyDescent="0.2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/>
      <c r="H15" s="7">
        <v>7</v>
      </c>
      <c r="I15" s="7">
        <v>8</v>
      </c>
      <c r="J15" s="7">
        <v>9</v>
      </c>
      <c r="K15" s="7">
        <v>10</v>
      </c>
    </row>
    <row r="16" spans="1:11" ht="27.75" customHeight="1" x14ac:dyDescent="0.2">
      <c r="A16" s="8" t="s">
        <v>14</v>
      </c>
      <c r="B16" s="9"/>
      <c r="C16" s="10"/>
      <c r="D16" s="11" t="s">
        <v>15</v>
      </c>
      <c r="E16" s="12"/>
      <c r="F16" s="12"/>
      <c r="G16" s="12"/>
      <c r="H16" s="13">
        <f>SUM(H17:H37)</f>
        <v>48937500</v>
      </c>
      <c r="I16" s="13">
        <f>SUM(I17:I37)</f>
        <v>48140400</v>
      </c>
      <c r="J16" s="13">
        <f>SUM(J17:J37)</f>
        <v>797100</v>
      </c>
      <c r="K16" s="13">
        <f>SUM(K17:K37)</f>
        <v>0</v>
      </c>
    </row>
    <row r="17" spans="1:12" ht="57" customHeight="1" x14ac:dyDescent="0.2">
      <c r="A17" s="14" t="s">
        <v>16</v>
      </c>
      <c r="B17" s="14" t="s">
        <v>17</v>
      </c>
      <c r="C17" s="15" t="s">
        <v>18</v>
      </c>
      <c r="D17" s="16" t="s">
        <v>19</v>
      </c>
      <c r="E17" s="17" t="s">
        <v>137</v>
      </c>
      <c r="F17" s="108" t="s">
        <v>125</v>
      </c>
      <c r="G17" s="18"/>
      <c r="H17" s="19">
        <f>I17+J17</f>
        <v>713200</v>
      </c>
      <c r="I17" s="19">
        <v>713200</v>
      </c>
      <c r="J17" s="19"/>
      <c r="K17" s="19"/>
      <c r="L17" s="121">
        <v>1</v>
      </c>
    </row>
    <row r="18" spans="1:12" ht="29.25" customHeight="1" x14ac:dyDescent="0.2">
      <c r="A18" s="14" t="s">
        <v>20</v>
      </c>
      <c r="B18" s="14" t="s">
        <v>21</v>
      </c>
      <c r="C18" s="15" t="s">
        <v>22</v>
      </c>
      <c r="D18" s="16" t="s">
        <v>23</v>
      </c>
      <c r="E18" s="118" t="s">
        <v>136</v>
      </c>
      <c r="F18" s="109" t="s">
        <v>125</v>
      </c>
      <c r="G18" s="20"/>
      <c r="H18" s="19">
        <f t="shared" ref="H18:H26" si="0">I18+J18</f>
        <v>8904000</v>
      </c>
      <c r="I18" s="21">
        <v>8904000</v>
      </c>
      <c r="J18" s="19">
        <v>0</v>
      </c>
      <c r="K18" s="19">
        <v>0</v>
      </c>
      <c r="L18" s="121">
        <v>1</v>
      </c>
    </row>
    <row r="19" spans="1:12" ht="36.75" customHeight="1" x14ac:dyDescent="0.2">
      <c r="A19" s="14" t="s">
        <v>24</v>
      </c>
      <c r="B19" s="14" t="s">
        <v>25</v>
      </c>
      <c r="C19" s="15" t="s">
        <v>26</v>
      </c>
      <c r="D19" s="16" t="s">
        <v>27</v>
      </c>
      <c r="E19" s="119"/>
      <c r="F19" s="110"/>
      <c r="G19" s="22"/>
      <c r="H19" s="19">
        <f t="shared" si="0"/>
        <v>684700</v>
      </c>
      <c r="I19" s="21">
        <v>684700</v>
      </c>
      <c r="J19" s="19">
        <v>0</v>
      </c>
      <c r="K19" s="19">
        <v>0</v>
      </c>
      <c r="L19" s="121"/>
    </row>
    <row r="20" spans="1:12" ht="39.75" customHeight="1" x14ac:dyDescent="0.2">
      <c r="A20" s="14" t="s">
        <v>28</v>
      </c>
      <c r="B20" s="14" t="s">
        <v>29</v>
      </c>
      <c r="C20" s="15" t="s">
        <v>30</v>
      </c>
      <c r="D20" s="16" t="s">
        <v>31</v>
      </c>
      <c r="E20" s="119"/>
      <c r="F20" s="110"/>
      <c r="G20" s="23"/>
      <c r="H20" s="19">
        <f t="shared" si="0"/>
        <v>256350</v>
      </c>
      <c r="I20" s="21">
        <v>256350</v>
      </c>
      <c r="J20" s="19">
        <v>0</v>
      </c>
      <c r="K20" s="19">
        <v>0</v>
      </c>
      <c r="L20" s="121"/>
    </row>
    <row r="21" spans="1:12" ht="49.5" customHeight="1" x14ac:dyDescent="0.2">
      <c r="A21" s="14" t="s">
        <v>32</v>
      </c>
      <c r="B21" s="14" t="s">
        <v>33</v>
      </c>
      <c r="C21" s="15" t="s">
        <v>26</v>
      </c>
      <c r="D21" s="30" t="s">
        <v>34</v>
      </c>
      <c r="E21" s="119"/>
      <c r="F21" s="110"/>
      <c r="G21" s="24"/>
      <c r="H21" s="19">
        <f t="shared" si="0"/>
        <v>1086500</v>
      </c>
      <c r="I21" s="21">
        <v>1086500</v>
      </c>
      <c r="J21" s="19">
        <v>0</v>
      </c>
      <c r="K21" s="19">
        <v>0</v>
      </c>
      <c r="L21" s="121"/>
    </row>
    <row r="22" spans="1:12" ht="39.75" customHeight="1" x14ac:dyDescent="0.2">
      <c r="A22" s="14" t="s">
        <v>35</v>
      </c>
      <c r="B22" s="14" t="s">
        <v>36</v>
      </c>
      <c r="C22" s="15" t="s">
        <v>37</v>
      </c>
      <c r="D22" s="16" t="s">
        <v>38</v>
      </c>
      <c r="E22" s="120"/>
      <c r="F22" s="110"/>
      <c r="G22" s="25"/>
      <c r="H22" s="19">
        <f t="shared" si="0"/>
        <v>257150</v>
      </c>
      <c r="I22" s="21">
        <v>257150</v>
      </c>
      <c r="J22" s="31">
        <v>0</v>
      </c>
      <c r="K22" s="19">
        <v>0</v>
      </c>
      <c r="L22" s="121"/>
    </row>
    <row r="23" spans="1:12" ht="73.5" customHeight="1" x14ac:dyDescent="0.3">
      <c r="A23" s="84" t="s">
        <v>152</v>
      </c>
      <c r="B23" s="84" t="s">
        <v>153</v>
      </c>
      <c r="C23" s="85" t="s">
        <v>39</v>
      </c>
      <c r="D23" s="86" t="s">
        <v>154</v>
      </c>
      <c r="E23" s="83" t="s">
        <v>150</v>
      </c>
      <c r="F23" s="108" t="s">
        <v>125</v>
      </c>
      <c r="G23" s="79"/>
      <c r="H23" s="19">
        <f>I23</f>
        <v>42000</v>
      </c>
      <c r="I23" s="21">
        <v>42000</v>
      </c>
      <c r="J23" s="52"/>
      <c r="K23" s="80"/>
      <c r="L23" s="121">
        <v>1</v>
      </c>
    </row>
    <row r="24" spans="1:12" ht="64.5" customHeight="1" x14ac:dyDescent="0.3">
      <c r="A24" s="84" t="s">
        <v>155</v>
      </c>
      <c r="B24" s="84" t="s">
        <v>156</v>
      </c>
      <c r="C24" s="85" t="s">
        <v>39</v>
      </c>
      <c r="D24" s="86" t="s">
        <v>157</v>
      </c>
      <c r="E24" s="83" t="s">
        <v>151</v>
      </c>
      <c r="F24" s="111" t="s">
        <v>125</v>
      </c>
      <c r="G24" s="25"/>
      <c r="H24" s="19">
        <f>I24</f>
        <v>100000</v>
      </c>
      <c r="I24" s="21">
        <v>100000</v>
      </c>
      <c r="J24" s="68"/>
      <c r="K24" s="19"/>
      <c r="L24" s="121">
        <v>1</v>
      </c>
    </row>
    <row r="25" spans="1:12" ht="55.5" customHeight="1" x14ac:dyDescent="0.2">
      <c r="A25" s="14" t="s">
        <v>40</v>
      </c>
      <c r="B25" s="14" t="s">
        <v>41</v>
      </c>
      <c r="C25" s="15" t="s">
        <v>42</v>
      </c>
      <c r="D25" s="16" t="s">
        <v>43</v>
      </c>
      <c r="E25" s="82" t="s">
        <v>132</v>
      </c>
      <c r="F25" s="108" t="s">
        <v>125</v>
      </c>
      <c r="G25" s="18"/>
      <c r="H25" s="19">
        <f t="shared" si="0"/>
        <v>564000</v>
      </c>
      <c r="I25" s="21"/>
      <c r="J25" s="21">
        <v>564000</v>
      </c>
      <c r="K25" s="19">
        <v>0</v>
      </c>
      <c r="L25" s="121">
        <v>1</v>
      </c>
    </row>
    <row r="26" spans="1:12" ht="55.5" customHeight="1" x14ac:dyDescent="0.2">
      <c r="A26" s="14">
        <v>216020</v>
      </c>
      <c r="B26" s="14">
        <v>6020</v>
      </c>
      <c r="C26" s="15" t="s">
        <v>42</v>
      </c>
      <c r="D26" s="16" t="s">
        <v>116</v>
      </c>
      <c r="E26" s="26" t="s">
        <v>117</v>
      </c>
      <c r="F26" s="108" t="s">
        <v>164</v>
      </c>
      <c r="G26" s="18"/>
      <c r="H26" s="19">
        <f t="shared" si="0"/>
        <v>4520000</v>
      </c>
      <c r="I26" s="60">
        <v>4520000</v>
      </c>
      <c r="J26" s="19">
        <v>0</v>
      </c>
      <c r="K26" s="69">
        <v>0</v>
      </c>
      <c r="L26" s="122">
        <v>1</v>
      </c>
    </row>
    <row r="27" spans="1:12" ht="52.5" customHeight="1" x14ac:dyDescent="0.2">
      <c r="A27" s="27" t="s">
        <v>44</v>
      </c>
      <c r="B27" s="14" t="s">
        <v>45</v>
      </c>
      <c r="C27" s="15" t="s">
        <v>42</v>
      </c>
      <c r="D27" s="16" t="s">
        <v>46</v>
      </c>
      <c r="E27" s="28" t="s">
        <v>135</v>
      </c>
      <c r="F27" s="108" t="s">
        <v>125</v>
      </c>
      <c r="G27" s="18"/>
      <c r="H27" s="19">
        <f>I27+J27</f>
        <v>26100000</v>
      </c>
      <c r="I27" s="19">
        <v>26100000</v>
      </c>
      <c r="J27" s="19">
        <v>0</v>
      </c>
      <c r="K27" s="19">
        <v>0</v>
      </c>
      <c r="L27" s="121">
        <v>1</v>
      </c>
    </row>
    <row r="28" spans="1:12" ht="57.75" customHeight="1" x14ac:dyDescent="0.2">
      <c r="A28" s="27" t="s">
        <v>44</v>
      </c>
      <c r="B28" s="27" t="s">
        <v>45</v>
      </c>
      <c r="C28" s="29" t="s">
        <v>42</v>
      </c>
      <c r="D28" s="30" t="s">
        <v>46</v>
      </c>
      <c r="E28" s="26" t="s">
        <v>134</v>
      </c>
      <c r="F28" s="108" t="s">
        <v>125</v>
      </c>
      <c r="G28" s="18"/>
      <c r="H28" s="31">
        <f t="shared" ref="H28:H32" si="1">I28+J28</f>
        <v>550000</v>
      </c>
      <c r="I28" s="31">
        <v>550000</v>
      </c>
      <c r="J28" s="52">
        <v>0</v>
      </c>
      <c r="K28" s="31">
        <f>J28</f>
        <v>0</v>
      </c>
      <c r="L28" s="121">
        <v>1</v>
      </c>
    </row>
    <row r="29" spans="1:12" ht="0.75" hidden="1" customHeight="1" x14ac:dyDescent="0.2">
      <c r="A29" s="14" t="s">
        <v>47</v>
      </c>
      <c r="B29" s="14" t="s">
        <v>48</v>
      </c>
      <c r="C29" s="15" t="s">
        <v>49</v>
      </c>
      <c r="D29" s="16" t="s">
        <v>50</v>
      </c>
      <c r="E29" s="26" t="s">
        <v>112</v>
      </c>
      <c r="F29" s="108" t="s">
        <v>121</v>
      </c>
      <c r="G29" s="50"/>
      <c r="H29" s="52"/>
      <c r="I29" s="52"/>
      <c r="J29" s="52">
        <v>0</v>
      </c>
      <c r="K29" s="52">
        <v>0</v>
      </c>
      <c r="L29" s="121"/>
    </row>
    <row r="30" spans="1:12" ht="114" customHeight="1" x14ac:dyDescent="0.2">
      <c r="A30" s="27" t="s">
        <v>47</v>
      </c>
      <c r="B30" s="27" t="s">
        <v>48</v>
      </c>
      <c r="C30" s="29" t="s">
        <v>49</v>
      </c>
      <c r="D30" s="67" t="s">
        <v>50</v>
      </c>
      <c r="E30" s="26" t="s">
        <v>112</v>
      </c>
      <c r="F30" s="108" t="s">
        <v>158</v>
      </c>
      <c r="G30" s="81"/>
      <c r="H30" s="52">
        <f>I30</f>
        <v>200000</v>
      </c>
      <c r="I30" s="52">
        <v>200000</v>
      </c>
      <c r="J30" s="52"/>
      <c r="K30" s="52"/>
      <c r="L30" s="121">
        <v>1</v>
      </c>
    </row>
    <row r="31" spans="1:12" ht="114" customHeight="1" x14ac:dyDescent="0.2">
      <c r="A31" s="27" t="s">
        <v>169</v>
      </c>
      <c r="B31" s="87" t="s">
        <v>166</v>
      </c>
      <c r="C31" s="88" t="s">
        <v>167</v>
      </c>
      <c r="D31" s="89" t="s">
        <v>168</v>
      </c>
      <c r="E31" s="26" t="s">
        <v>170</v>
      </c>
      <c r="F31" s="108" t="s">
        <v>171</v>
      </c>
      <c r="G31" s="81"/>
      <c r="H31" s="52">
        <f>I31</f>
        <v>200000</v>
      </c>
      <c r="I31" s="52">
        <v>200000</v>
      </c>
      <c r="J31" s="52"/>
      <c r="K31" s="52"/>
      <c r="L31" s="121">
        <v>1</v>
      </c>
    </row>
    <row r="32" spans="1:12" ht="66.75" customHeight="1" x14ac:dyDescent="0.2">
      <c r="A32" s="14" t="s">
        <v>51</v>
      </c>
      <c r="B32" s="14" t="s">
        <v>52</v>
      </c>
      <c r="C32" s="15" t="s">
        <v>53</v>
      </c>
      <c r="D32" s="16" t="s">
        <v>54</v>
      </c>
      <c r="E32" s="28" t="s">
        <v>129</v>
      </c>
      <c r="F32" s="108" t="s">
        <v>125</v>
      </c>
      <c r="G32" s="51"/>
      <c r="H32" s="52">
        <f t="shared" si="1"/>
        <v>1000000</v>
      </c>
      <c r="I32" s="21">
        <v>1000000</v>
      </c>
      <c r="J32" s="52"/>
      <c r="K32" s="52">
        <f>J32</f>
        <v>0</v>
      </c>
      <c r="L32" s="121">
        <v>1</v>
      </c>
    </row>
    <row r="33" spans="1:12" ht="118.5" customHeight="1" x14ac:dyDescent="0.2">
      <c r="A33" s="27" t="s">
        <v>55</v>
      </c>
      <c r="B33" s="14" t="s">
        <v>56</v>
      </c>
      <c r="C33" s="15" t="s">
        <v>57</v>
      </c>
      <c r="D33" s="16" t="s">
        <v>58</v>
      </c>
      <c r="E33" s="18" t="s">
        <v>128</v>
      </c>
      <c r="F33" s="108" t="s">
        <v>125</v>
      </c>
      <c r="G33" s="17"/>
      <c r="H33" s="32">
        <f>I33+J33</f>
        <v>466500</v>
      </c>
      <c r="I33" s="32">
        <v>466500</v>
      </c>
      <c r="J33" s="32">
        <v>0</v>
      </c>
      <c r="K33" s="32">
        <v>0</v>
      </c>
      <c r="L33" s="123">
        <v>1</v>
      </c>
    </row>
    <row r="34" spans="1:12" ht="49.5" customHeight="1" x14ac:dyDescent="0.2">
      <c r="A34" s="33" t="s">
        <v>140</v>
      </c>
      <c r="B34" s="7">
        <v>8240</v>
      </c>
      <c r="C34" s="15" t="s">
        <v>60</v>
      </c>
      <c r="D34" s="16" t="s">
        <v>139</v>
      </c>
      <c r="E34" s="18" t="s">
        <v>138</v>
      </c>
      <c r="F34" s="108" t="s">
        <v>125</v>
      </c>
      <c r="G34" s="17"/>
      <c r="H34" s="32">
        <f>I34</f>
        <v>1000000</v>
      </c>
      <c r="I34" s="32">
        <v>1000000</v>
      </c>
      <c r="J34" s="32"/>
      <c r="K34" s="32"/>
      <c r="L34" s="123">
        <v>1</v>
      </c>
    </row>
    <row r="35" spans="1:12" ht="55.5" customHeight="1" x14ac:dyDescent="0.2">
      <c r="A35" s="33" t="s">
        <v>59</v>
      </c>
      <c r="B35" s="7">
        <v>8220</v>
      </c>
      <c r="C35" s="15" t="s">
        <v>60</v>
      </c>
      <c r="D35" s="16" t="s">
        <v>61</v>
      </c>
      <c r="E35" s="17" t="s">
        <v>130</v>
      </c>
      <c r="F35" s="108" t="s">
        <v>125</v>
      </c>
      <c r="G35" s="18"/>
      <c r="H35" s="19">
        <f>I35</f>
        <v>500000</v>
      </c>
      <c r="I35" s="19">
        <v>500000</v>
      </c>
      <c r="J35" s="19">
        <v>0</v>
      </c>
      <c r="K35" s="19">
        <v>0</v>
      </c>
      <c r="L35" s="123">
        <v>1</v>
      </c>
    </row>
    <row r="36" spans="1:12" ht="56.25" customHeight="1" x14ac:dyDescent="0.2">
      <c r="A36" s="14" t="s">
        <v>62</v>
      </c>
      <c r="B36" s="14" t="s">
        <v>63</v>
      </c>
      <c r="C36" s="15" t="s">
        <v>64</v>
      </c>
      <c r="D36" s="16" t="s">
        <v>65</v>
      </c>
      <c r="E36" s="17" t="s">
        <v>127</v>
      </c>
      <c r="F36" s="108" t="s">
        <v>126</v>
      </c>
      <c r="G36" s="18"/>
      <c r="H36" s="19">
        <f>I36+J36</f>
        <v>233100</v>
      </c>
      <c r="I36" s="19">
        <v>0</v>
      </c>
      <c r="J36" s="19">
        <v>233100</v>
      </c>
      <c r="K36" s="19">
        <v>0</v>
      </c>
      <c r="L36" s="123">
        <v>1</v>
      </c>
    </row>
    <row r="37" spans="1:12" ht="60.75" customHeight="1" x14ac:dyDescent="0.3">
      <c r="A37" s="14" t="s">
        <v>66</v>
      </c>
      <c r="B37" s="14" t="s">
        <v>67</v>
      </c>
      <c r="C37" s="15" t="s">
        <v>68</v>
      </c>
      <c r="D37" s="16" t="s">
        <v>69</v>
      </c>
      <c r="E37" s="34" t="s">
        <v>131</v>
      </c>
      <c r="F37" s="108" t="s">
        <v>125</v>
      </c>
      <c r="G37" s="18"/>
      <c r="H37" s="19">
        <f>I37+J37</f>
        <v>1560000</v>
      </c>
      <c r="I37" s="19">
        <v>1560000</v>
      </c>
      <c r="J37" s="19"/>
      <c r="K37" s="19"/>
      <c r="L37" s="122">
        <v>1</v>
      </c>
    </row>
    <row r="38" spans="1:12" ht="60.75" customHeight="1" x14ac:dyDescent="0.3">
      <c r="A38" s="8" t="s">
        <v>70</v>
      </c>
      <c r="B38" s="9"/>
      <c r="C38" s="10"/>
      <c r="D38" s="11" t="s">
        <v>159</v>
      </c>
      <c r="E38" s="34"/>
      <c r="F38" s="108"/>
      <c r="G38" s="18"/>
      <c r="H38" s="19">
        <f>H39</f>
        <v>480000</v>
      </c>
      <c r="I38" s="13">
        <f t="shared" ref="I38:K38" si="2">I39</f>
        <v>480000</v>
      </c>
      <c r="J38" s="13">
        <f t="shared" si="2"/>
        <v>0</v>
      </c>
      <c r="K38" s="13">
        <f t="shared" si="2"/>
        <v>0</v>
      </c>
      <c r="L38" s="122"/>
    </row>
    <row r="39" spans="1:12" ht="53.25" customHeight="1" x14ac:dyDescent="0.3">
      <c r="A39" s="84" t="s">
        <v>160</v>
      </c>
      <c r="B39" s="84" t="s">
        <v>161</v>
      </c>
      <c r="C39" s="85" t="s">
        <v>162</v>
      </c>
      <c r="D39" s="86" t="s">
        <v>163</v>
      </c>
      <c r="E39" s="34" t="s">
        <v>165</v>
      </c>
      <c r="F39" s="108" t="s">
        <v>125</v>
      </c>
      <c r="G39" s="18"/>
      <c r="H39" s="19">
        <f>I39</f>
        <v>480000</v>
      </c>
      <c r="I39" s="19">
        <v>480000</v>
      </c>
      <c r="J39" s="19"/>
      <c r="K39" s="19"/>
      <c r="L39" s="122">
        <v>1</v>
      </c>
    </row>
    <row r="40" spans="1:12" ht="41.25" customHeight="1" x14ac:dyDescent="0.2">
      <c r="A40" s="8" t="s">
        <v>70</v>
      </c>
      <c r="B40" s="9"/>
      <c r="C40" s="10"/>
      <c r="D40" s="11" t="s">
        <v>71</v>
      </c>
      <c r="E40" s="35"/>
      <c r="F40" s="108"/>
      <c r="G40" s="18"/>
      <c r="H40" s="13">
        <f>SUM(H41:H46)</f>
        <v>7469500</v>
      </c>
      <c r="I40" s="13">
        <f t="shared" ref="I40:K40" si="3">SUM(I41:I46)</f>
        <v>7469500</v>
      </c>
      <c r="J40" s="13">
        <f t="shared" si="3"/>
        <v>0</v>
      </c>
      <c r="K40" s="13">
        <f t="shared" si="3"/>
        <v>0</v>
      </c>
      <c r="L40" s="121"/>
    </row>
    <row r="41" spans="1:12" ht="59.25" customHeight="1" x14ac:dyDescent="0.2">
      <c r="A41" s="71" t="s">
        <v>141</v>
      </c>
      <c r="B41" s="71">
        <v>3035</v>
      </c>
      <c r="C41" s="72">
        <v>1070</v>
      </c>
      <c r="D41" s="67" t="s">
        <v>142</v>
      </c>
      <c r="E41" s="73" t="s">
        <v>143</v>
      </c>
      <c r="F41" s="74" t="s">
        <v>147</v>
      </c>
      <c r="G41" s="70"/>
      <c r="H41" s="19">
        <f>I41</f>
        <v>350000</v>
      </c>
      <c r="I41" s="75">
        <v>350000</v>
      </c>
      <c r="J41" s="13"/>
      <c r="K41" s="13"/>
      <c r="L41" s="122">
        <v>1</v>
      </c>
    </row>
    <row r="42" spans="1:12" ht="41.25" customHeight="1" x14ac:dyDescent="0.2">
      <c r="A42" s="76" t="s">
        <v>144</v>
      </c>
      <c r="B42" s="76">
        <v>3032</v>
      </c>
      <c r="C42" s="77" t="s">
        <v>145</v>
      </c>
      <c r="D42" s="78" t="s">
        <v>146</v>
      </c>
      <c r="E42" s="102" t="s">
        <v>149</v>
      </c>
      <c r="F42" s="109" t="s">
        <v>148</v>
      </c>
      <c r="G42" s="70"/>
      <c r="H42" s="19">
        <f>I42</f>
        <v>60000</v>
      </c>
      <c r="I42" s="68">
        <v>60000</v>
      </c>
      <c r="J42" s="13"/>
      <c r="K42" s="13"/>
      <c r="L42" s="121"/>
    </row>
    <row r="43" spans="1:12" ht="83.25" customHeight="1" x14ac:dyDescent="0.2">
      <c r="A43" s="14" t="s">
        <v>73</v>
      </c>
      <c r="B43" s="14" t="s">
        <v>74</v>
      </c>
      <c r="C43" s="15" t="s">
        <v>75</v>
      </c>
      <c r="D43" s="16" t="s">
        <v>76</v>
      </c>
      <c r="E43" s="103"/>
      <c r="F43" s="110"/>
      <c r="G43" s="20"/>
      <c r="H43" s="19">
        <f t="shared" ref="H43:H46" si="4">I43+J43</f>
        <v>1000000</v>
      </c>
      <c r="I43" s="21">
        <v>1000000</v>
      </c>
      <c r="J43" s="19">
        <v>0</v>
      </c>
      <c r="K43" s="19">
        <v>0</v>
      </c>
      <c r="L43" s="122">
        <v>1</v>
      </c>
    </row>
    <row r="44" spans="1:12" ht="75.75" customHeight="1" x14ac:dyDescent="0.2">
      <c r="A44" s="14" t="s">
        <v>77</v>
      </c>
      <c r="B44" s="14" t="s">
        <v>78</v>
      </c>
      <c r="C44" s="15" t="s">
        <v>79</v>
      </c>
      <c r="D44" s="16" t="s">
        <v>80</v>
      </c>
      <c r="E44" s="103"/>
      <c r="F44" s="110"/>
      <c r="G44" s="36"/>
      <c r="H44" s="19">
        <f t="shared" si="4"/>
        <v>840000</v>
      </c>
      <c r="I44" s="21">
        <v>840000</v>
      </c>
      <c r="J44" s="19">
        <v>0</v>
      </c>
      <c r="K44" s="19">
        <v>0</v>
      </c>
      <c r="L44" s="121"/>
    </row>
    <row r="45" spans="1:12" ht="54.75" customHeight="1" x14ac:dyDescent="0.2">
      <c r="A45" s="14" t="s">
        <v>81</v>
      </c>
      <c r="B45" s="14" t="s">
        <v>82</v>
      </c>
      <c r="C45" s="15" t="s">
        <v>72</v>
      </c>
      <c r="D45" s="16" t="s">
        <v>83</v>
      </c>
      <c r="E45" s="103"/>
      <c r="F45" s="110"/>
      <c r="G45" s="36"/>
      <c r="H45" s="19">
        <f t="shared" si="4"/>
        <v>150000</v>
      </c>
      <c r="I45" s="21">
        <v>150000</v>
      </c>
      <c r="J45" s="19">
        <v>0</v>
      </c>
      <c r="K45" s="19">
        <v>0</v>
      </c>
      <c r="L45" s="121"/>
    </row>
    <row r="46" spans="1:12" ht="48.75" customHeight="1" x14ac:dyDescent="0.2">
      <c r="A46" s="14" t="s">
        <v>84</v>
      </c>
      <c r="B46" s="14" t="s">
        <v>85</v>
      </c>
      <c r="C46" s="15" t="s">
        <v>86</v>
      </c>
      <c r="D46" s="16" t="s">
        <v>87</v>
      </c>
      <c r="E46" s="104"/>
      <c r="F46" s="112"/>
      <c r="G46" s="36"/>
      <c r="H46" s="19">
        <f t="shared" si="4"/>
        <v>5069500</v>
      </c>
      <c r="I46" s="21">
        <v>5069500</v>
      </c>
      <c r="J46" s="19"/>
      <c r="K46" s="19">
        <f>J46</f>
        <v>0</v>
      </c>
      <c r="L46" s="121"/>
    </row>
    <row r="47" spans="1:12" ht="34.5" customHeight="1" x14ac:dyDescent="0.2">
      <c r="A47" s="8" t="s">
        <v>88</v>
      </c>
      <c r="B47" s="9"/>
      <c r="C47" s="10"/>
      <c r="D47" s="11" t="s">
        <v>89</v>
      </c>
      <c r="E47" s="37"/>
      <c r="F47" s="52"/>
      <c r="G47" s="39"/>
      <c r="H47" s="40">
        <f>SUM(H48:H55)</f>
        <v>4545550</v>
      </c>
      <c r="I47" s="40">
        <f>SUM(I48:I55)</f>
        <v>4545550</v>
      </c>
      <c r="J47" s="40">
        <f t="shared" ref="J47:K47" si="5">SUM(J48:J55)</f>
        <v>0</v>
      </c>
      <c r="K47" s="40">
        <f t="shared" si="5"/>
        <v>0</v>
      </c>
      <c r="L47" s="121"/>
    </row>
    <row r="48" spans="1:12" ht="42" customHeight="1" x14ac:dyDescent="0.2">
      <c r="A48" s="14" t="s">
        <v>90</v>
      </c>
      <c r="B48" s="14" t="s">
        <v>91</v>
      </c>
      <c r="C48" s="15" t="s">
        <v>39</v>
      </c>
      <c r="D48" s="16" t="s">
        <v>92</v>
      </c>
      <c r="E48" s="67" t="s">
        <v>118</v>
      </c>
      <c r="F48" s="41" t="s">
        <v>122</v>
      </c>
      <c r="G48" s="36"/>
      <c r="H48" s="19">
        <f>I48</f>
        <v>162000</v>
      </c>
      <c r="I48" s="19">
        <v>162000</v>
      </c>
      <c r="J48" s="19">
        <v>0</v>
      </c>
      <c r="K48" s="19">
        <v>0</v>
      </c>
      <c r="L48" s="121">
        <v>1</v>
      </c>
    </row>
    <row r="49" spans="1:12" ht="41.25" customHeight="1" x14ac:dyDescent="0.2">
      <c r="A49" s="14" t="s">
        <v>93</v>
      </c>
      <c r="B49" s="14" t="s">
        <v>94</v>
      </c>
      <c r="C49" s="15" t="s">
        <v>95</v>
      </c>
      <c r="D49" s="42" t="s">
        <v>96</v>
      </c>
      <c r="E49" s="114" t="s">
        <v>174</v>
      </c>
      <c r="F49" s="106" t="s">
        <v>133</v>
      </c>
      <c r="G49" s="43"/>
      <c r="H49" s="19">
        <f>I49</f>
        <v>464100</v>
      </c>
      <c r="I49" s="19">
        <v>464100</v>
      </c>
      <c r="J49" s="19">
        <v>0</v>
      </c>
      <c r="K49" s="19">
        <v>0</v>
      </c>
      <c r="L49" s="121"/>
    </row>
    <row r="50" spans="1:12" ht="37.5" customHeight="1" x14ac:dyDescent="0.2">
      <c r="A50" s="14" t="s">
        <v>97</v>
      </c>
      <c r="B50" s="14" t="s">
        <v>98</v>
      </c>
      <c r="C50" s="15" t="s">
        <v>95</v>
      </c>
      <c r="D50" s="42" t="s">
        <v>99</v>
      </c>
      <c r="E50" s="115"/>
      <c r="F50" s="106"/>
      <c r="G50" s="43"/>
      <c r="H50" s="19">
        <f>I50</f>
        <v>450100</v>
      </c>
      <c r="I50" s="21">
        <v>450100</v>
      </c>
      <c r="J50" s="19">
        <v>0</v>
      </c>
      <c r="K50" s="19">
        <v>0</v>
      </c>
      <c r="L50" s="122">
        <v>1</v>
      </c>
    </row>
    <row r="51" spans="1:12" ht="37.5" customHeight="1" x14ac:dyDescent="0.2">
      <c r="A51" s="14" t="s">
        <v>100</v>
      </c>
      <c r="B51" s="14" t="s">
        <v>101</v>
      </c>
      <c r="C51" s="15" t="s">
        <v>102</v>
      </c>
      <c r="D51" s="42" t="s">
        <v>103</v>
      </c>
      <c r="E51" s="114" t="s">
        <v>175</v>
      </c>
      <c r="F51" s="106" t="s">
        <v>133</v>
      </c>
      <c r="G51" s="43"/>
      <c r="H51" s="19">
        <f t="shared" ref="H51" si="6">I51+J51</f>
        <v>370000</v>
      </c>
      <c r="I51" s="21">
        <v>370000</v>
      </c>
      <c r="J51" s="19">
        <v>0</v>
      </c>
      <c r="K51" s="19">
        <v>0</v>
      </c>
      <c r="L51" s="121"/>
    </row>
    <row r="52" spans="1:12" ht="45.75" customHeight="1" x14ac:dyDescent="0.2">
      <c r="A52" s="14" t="s">
        <v>104</v>
      </c>
      <c r="B52" s="14" t="s">
        <v>105</v>
      </c>
      <c r="C52" s="15" t="s">
        <v>102</v>
      </c>
      <c r="D52" s="42" t="s">
        <v>106</v>
      </c>
      <c r="E52" s="116"/>
      <c r="F52" s="106"/>
      <c r="G52" s="43"/>
      <c r="H52" s="19">
        <f>I52</f>
        <v>258000</v>
      </c>
      <c r="I52" s="21">
        <v>258000</v>
      </c>
      <c r="J52" s="19">
        <v>0</v>
      </c>
      <c r="K52" s="19">
        <v>0</v>
      </c>
      <c r="L52" s="121"/>
    </row>
    <row r="53" spans="1:12" ht="31.5" customHeight="1" x14ac:dyDescent="0.2">
      <c r="A53" s="53" t="s">
        <v>107</v>
      </c>
      <c r="B53" s="53" t="s">
        <v>108</v>
      </c>
      <c r="C53" s="54" t="s">
        <v>102</v>
      </c>
      <c r="D53" s="55" t="s">
        <v>109</v>
      </c>
      <c r="E53" s="116"/>
      <c r="F53" s="106"/>
      <c r="G53" s="43"/>
      <c r="H53" s="31">
        <f>I53</f>
        <v>1726350</v>
      </c>
      <c r="I53" s="56">
        <v>1726350</v>
      </c>
      <c r="J53" s="31">
        <v>0</v>
      </c>
      <c r="K53" s="31">
        <v>0</v>
      </c>
      <c r="L53" s="121"/>
    </row>
    <row r="54" spans="1:12" ht="56.25" customHeight="1" x14ac:dyDescent="0.2">
      <c r="A54" s="58">
        <v>1015062</v>
      </c>
      <c r="B54" s="58">
        <v>5062</v>
      </c>
      <c r="C54" s="54" t="s">
        <v>102</v>
      </c>
      <c r="D54" s="59" t="s">
        <v>119</v>
      </c>
      <c r="E54" s="115"/>
      <c r="F54" s="106"/>
      <c r="G54" s="105"/>
      <c r="H54" s="31">
        <f>I54</f>
        <v>515000</v>
      </c>
      <c r="I54" s="56">
        <f>1115000-600000</f>
        <v>515000</v>
      </c>
      <c r="J54" s="52">
        <v>0</v>
      </c>
      <c r="K54" s="52">
        <v>0</v>
      </c>
      <c r="L54" s="122">
        <v>1</v>
      </c>
    </row>
    <row r="55" spans="1:12" ht="56.25" customHeight="1" x14ac:dyDescent="0.2">
      <c r="A55" s="58">
        <v>1015062</v>
      </c>
      <c r="B55" s="58">
        <v>5062</v>
      </c>
      <c r="C55" s="54" t="s">
        <v>102</v>
      </c>
      <c r="D55" s="59" t="s">
        <v>119</v>
      </c>
      <c r="E55" s="117" t="s">
        <v>172</v>
      </c>
      <c r="F55" s="107" t="s">
        <v>173</v>
      </c>
      <c r="G55" s="38"/>
      <c r="H55" s="52">
        <f>I55</f>
        <v>600000</v>
      </c>
      <c r="I55" s="21">
        <v>600000</v>
      </c>
      <c r="J55" s="52"/>
      <c r="K55" s="52"/>
      <c r="L55" s="122">
        <v>1</v>
      </c>
    </row>
    <row r="56" spans="1:12" ht="24" customHeight="1" x14ac:dyDescent="0.3">
      <c r="A56" s="57"/>
      <c r="B56" s="57"/>
      <c r="C56" s="57"/>
      <c r="D56" s="61" t="s">
        <v>9</v>
      </c>
      <c r="E56" s="62"/>
      <c r="F56" s="113"/>
      <c r="G56" s="61"/>
      <c r="H56" s="63">
        <f>H16+H40+H47</f>
        <v>60952550</v>
      </c>
      <c r="I56" s="63">
        <f t="shared" ref="I56:K56" si="7">I16+I40+I47</f>
        <v>60155450</v>
      </c>
      <c r="J56" s="63">
        <f t="shared" si="7"/>
        <v>797100</v>
      </c>
      <c r="K56" s="63">
        <f t="shared" si="7"/>
        <v>0</v>
      </c>
      <c r="L56" s="121"/>
    </row>
    <row r="57" spans="1:12" ht="15.75" customHeight="1" x14ac:dyDescent="0.3">
      <c r="A57" s="4" t="s">
        <v>110</v>
      </c>
      <c r="B57" s="4"/>
      <c r="C57" s="46"/>
      <c r="D57" s="64"/>
      <c r="E57" s="65"/>
      <c r="F57" s="65"/>
      <c r="G57" s="65"/>
      <c r="H57" s="66"/>
      <c r="I57" s="44"/>
      <c r="J57" s="45"/>
      <c r="K57" s="44"/>
      <c r="L57">
        <f>SUM(L17:L54)</f>
        <v>22</v>
      </c>
    </row>
    <row r="58" spans="1:12" ht="12.75" customHeight="1" x14ac:dyDescent="0.3">
      <c r="A58" s="4"/>
      <c r="B58" s="4"/>
      <c r="C58" s="4"/>
      <c r="H58" s="6">
        <f>H51+H52+H53+H54</f>
        <v>2869350</v>
      </c>
    </row>
    <row r="59" spans="1:12" ht="27" customHeight="1" x14ac:dyDescent="0.3">
      <c r="D59" s="64" t="s">
        <v>120</v>
      </c>
      <c r="E59" s="65"/>
      <c r="F59" s="65"/>
      <c r="G59" s="65"/>
      <c r="H59" s="66" t="s">
        <v>111</v>
      </c>
      <c r="I59" s="5"/>
      <c r="J59" s="5"/>
    </row>
    <row r="60" spans="1:12" ht="12.75" customHeight="1" x14ac:dyDescent="0.2">
      <c r="H60" s="6"/>
      <c r="I60" s="6"/>
      <c r="J60" s="6"/>
      <c r="K60" s="6"/>
    </row>
    <row r="61" spans="1:12" ht="12.75" customHeight="1" x14ac:dyDescent="0.2">
      <c r="H61" s="5"/>
      <c r="I61" s="5"/>
      <c r="J61" s="5"/>
      <c r="K61" s="5"/>
    </row>
    <row r="62" spans="1:12" ht="12.75" customHeight="1" x14ac:dyDescent="0.2">
      <c r="H62" s="5"/>
    </row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</sheetData>
  <mergeCells count="21">
    <mergeCell ref="F18:F22"/>
    <mergeCell ref="F42:F46"/>
    <mergeCell ref="E42:E46"/>
    <mergeCell ref="E49:E50"/>
    <mergeCell ref="E51:E54"/>
    <mergeCell ref="F49:F50"/>
    <mergeCell ref="F51:F54"/>
    <mergeCell ref="E18:E22"/>
    <mergeCell ref="A7:K7"/>
    <mergeCell ref="A8:K8"/>
    <mergeCell ref="A11:A14"/>
    <mergeCell ref="B11:B14"/>
    <mergeCell ref="C11:C14"/>
    <mergeCell ref="D11:D14"/>
    <mergeCell ref="I11:I14"/>
    <mergeCell ref="J11:K11"/>
    <mergeCell ref="J12:J14"/>
    <mergeCell ref="K12:K14"/>
    <mergeCell ref="H11:H14"/>
    <mergeCell ref="E11:E14"/>
    <mergeCell ref="F11:F14"/>
  </mergeCells>
  <phoneticPr fontId="9" type="noConversion"/>
  <conditionalFormatting sqref="I18:I26 I32 I43:I46 I53:I55">
    <cfRule type="expression" dxfId="2" priority="12" stopIfTrue="1">
      <formula>D18=1</formula>
    </cfRule>
  </conditionalFormatting>
  <conditionalFormatting sqref="I50:I52">
    <cfRule type="expression" dxfId="1" priority="9" stopIfTrue="1">
      <formula>D50=1</formula>
    </cfRule>
  </conditionalFormatting>
  <conditionalFormatting sqref="J25">
    <cfRule type="expression" dxfId="0" priority="7" stopIfTrue="1">
      <formula>D25=1</formula>
    </cfRule>
  </conditionalFormatting>
  <pageMargins left="0.78740157480314965" right="0.19685039370078741" top="0.39370078740157483" bottom="0.19685039370078741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20230629</cp:lastModifiedBy>
  <cp:lastPrinted>2024-12-09T11:00:52Z</cp:lastPrinted>
  <dcterms:created xsi:type="dcterms:W3CDTF">2021-11-23T14:22:55Z</dcterms:created>
  <dcterms:modified xsi:type="dcterms:W3CDTF">2024-12-09T11:03:35Z</dcterms:modified>
</cp:coreProperties>
</file>