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OneDrive\VIII скликання\Проекти\9 сесія\внесені в голос\звіт про бюджет\"/>
    </mc:Choice>
  </mc:AlternateContent>
  <bookViews>
    <workbookView xWindow="120" yWindow="75" windowWidth="18195" windowHeight="9285"/>
  </bookViews>
  <sheets>
    <sheet name="Лист1" sheetId="1" r:id="rId1"/>
  </sheets>
  <calcPr calcId="162913"/>
</workbook>
</file>

<file path=xl/calcChain.xml><?xml version="1.0" encoding="utf-8"?>
<calcChain xmlns="http://schemas.openxmlformats.org/spreadsheetml/2006/main">
  <c r="E32" i="1" l="1"/>
  <c r="E31" i="1"/>
  <c r="E30" i="1"/>
  <c r="E29" i="1"/>
  <c r="E28" i="1"/>
  <c r="E27" i="1"/>
  <c r="E26" i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H32" i="1"/>
  <c r="G32" i="1"/>
  <c r="F32" i="1"/>
  <c r="H31" i="1"/>
  <c r="G31" i="1"/>
  <c r="F31" i="1"/>
  <c r="H30" i="1"/>
  <c r="G30" i="1"/>
  <c r="F30" i="1"/>
  <c r="H29" i="1"/>
  <c r="G29" i="1"/>
  <c r="F29" i="1"/>
  <c r="H28" i="1"/>
  <c r="G28" i="1"/>
  <c r="F28" i="1"/>
  <c r="H27" i="1"/>
  <c r="G27" i="1"/>
  <c r="F27" i="1"/>
  <c r="H26" i="1"/>
  <c r="G26" i="1"/>
  <c r="F26" i="1"/>
  <c r="H25" i="1"/>
  <c r="G25" i="1"/>
  <c r="F25" i="1"/>
  <c r="H24" i="1"/>
  <c r="G24" i="1"/>
  <c r="F24" i="1"/>
  <c r="H23" i="1"/>
  <c r="G23" i="1"/>
  <c r="F23" i="1"/>
  <c r="H22" i="1"/>
  <c r="G22" i="1"/>
  <c r="F22" i="1"/>
  <c r="H21" i="1"/>
  <c r="G21" i="1"/>
  <c r="F21" i="1"/>
  <c r="H20" i="1"/>
  <c r="G20" i="1"/>
  <c r="F20" i="1"/>
  <c r="H19" i="1"/>
  <c r="G19" i="1"/>
  <c r="F19" i="1"/>
  <c r="H18" i="1"/>
  <c r="G18" i="1"/>
  <c r="F18" i="1"/>
  <c r="H17" i="1"/>
  <c r="G17" i="1"/>
  <c r="F17" i="1"/>
  <c r="H16" i="1"/>
  <c r="G16" i="1"/>
  <c r="F16" i="1"/>
  <c r="H15" i="1"/>
  <c r="G15" i="1"/>
  <c r="F15" i="1"/>
  <c r="H14" i="1"/>
  <c r="G14" i="1"/>
  <c r="F14" i="1"/>
  <c r="H13" i="1"/>
  <c r="G13" i="1"/>
  <c r="F13" i="1"/>
  <c r="H12" i="1"/>
  <c r="G12" i="1"/>
  <c r="F12" i="1"/>
  <c r="H11" i="1"/>
  <c r="G11" i="1"/>
  <c r="F11" i="1"/>
</calcChain>
</file>

<file path=xl/sharedStrings.xml><?xml version="1.0" encoding="utf-8"?>
<sst xmlns="http://schemas.openxmlformats.org/spreadsheetml/2006/main" count="59" uniqueCount="59">
  <si>
    <t>Код</t>
  </si>
  <si>
    <t>Показник</t>
  </si>
  <si>
    <t>План на рік з урахуванням змін</t>
  </si>
  <si>
    <t>Касові видатки за вказаний період</t>
  </si>
  <si>
    <t>% виконання на вказаний період (гр6/гр5*100)</t>
  </si>
  <si>
    <t>Залишки плану на рік відносно касових</t>
  </si>
  <si>
    <t>Залишки плану на період відносно касових</t>
  </si>
  <si>
    <t>% виконання на вказаний період (гр8/гр5*100)</t>
  </si>
  <si>
    <t>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</si>
  <si>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</si>
  <si>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0180</t>
  </si>
  <si>
    <t>Інша діяльність у сфері державного управління</t>
  </si>
  <si>
    <t>0191</t>
  </si>
  <si>
    <t>Проведення місцевих виборів</t>
  </si>
  <si>
    <t>3131</t>
  </si>
  <si>
    <t>Здійснення заходів та реалізація проектів на виконання Державної цільової соціальної програми `Молодь України`</t>
  </si>
  <si>
    <t>3192</t>
  </si>
  <si>
    <t>Надання фінансової підтримки громадським організаціям ветеранів і осіб з інвалідністю, діяльність яких має соціальну спрямованість</t>
  </si>
  <si>
    <t>3242</t>
  </si>
  <si>
    <t>Інші заходи у сфері соціального захисту і соціального забезпечення</t>
  </si>
  <si>
    <t>4081</t>
  </si>
  <si>
    <t>Забезпечення діяльності інших закладів в галузі культури і мистецтва</t>
  </si>
  <si>
    <t>4082</t>
  </si>
  <si>
    <t>Інші заходи в галузі культури і мистецтва</t>
  </si>
  <si>
    <t>5011</t>
  </si>
  <si>
    <t>Проведення навчально-тренувальних зборів і змагань з олімпійських видів спорту</t>
  </si>
  <si>
    <t>5041</t>
  </si>
  <si>
    <t>Утримання та фінансова підтримка спортивних споруд</t>
  </si>
  <si>
    <t>5062</t>
  </si>
  <si>
    <t>Підтримка спорту вищих досягнень та організацій, які здійснюють фізкультурно-спортивну діяльність в регіоні</t>
  </si>
  <si>
    <t>6020</t>
  </si>
  <si>
    <t>Забезпечення функціонування підприємств, установ та організацій, що виробляють, виконують та/або надають житлово-комунальні послуги</t>
  </si>
  <si>
    <t>6030</t>
  </si>
  <si>
    <t>Організація благоустрою населених пунктів</t>
  </si>
  <si>
    <t>6071</t>
  </si>
  <si>
    <t>Відшкодування різниці між розміром ціни (тарифу) на житлово-комунальні послуги, що затверджувалися або погоджувалися рішенням місцевого органу виконавчої влади та органу місцевого самоврядування, та розміром економічно обґрунтованих витрат на їх виробницт</t>
  </si>
  <si>
    <t>7461</t>
  </si>
  <si>
    <t>Утримання та розвиток автомобільних доріг та дорожньої інфраструктури за рахунок коштів місцевого бюджету</t>
  </si>
  <si>
    <t>7640</t>
  </si>
  <si>
    <t>Заходи з енергозбереження</t>
  </si>
  <si>
    <t>7680</t>
  </si>
  <si>
    <t>Членські внески до асоціацій органів місцевого самоврядування</t>
  </si>
  <si>
    <t>7693</t>
  </si>
  <si>
    <t>Інші заходи, пов`язані з економічною діяльністю</t>
  </si>
  <si>
    <t>8410</t>
  </si>
  <si>
    <t>Фінансова підтримка засобів масової інформації</t>
  </si>
  <si>
    <t>9770</t>
  </si>
  <si>
    <t>Інші субвенції з місцевого бюджету</t>
  </si>
  <si>
    <t>9800</t>
  </si>
  <si>
    <t>Субвенція з місцевого бюджету державному бюджету на виконання програм соціально-економічного розвитку регіонів</t>
  </si>
  <si>
    <t>Всього по бюджету</t>
  </si>
  <si>
    <t>додаток 2</t>
  </si>
  <si>
    <t>до рішення  міської сесії</t>
  </si>
  <si>
    <t>за 2020 рік</t>
  </si>
  <si>
    <t>грн.</t>
  </si>
  <si>
    <t>Виконання  видаткової  частини  загального фонду  бюджету Бродівської міської ради</t>
  </si>
  <si>
    <t>Секретар ради</t>
  </si>
  <si>
    <t>Руслан ШИШКА</t>
  </si>
  <si>
    <t>від   13 травня 2021 року №250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</si>
</sst>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/>
    <xf numFmtId="0" fontId="1" fillId="0" borderId="0" xfId="0" applyFont="1" applyAlignment="1"/>
    <xf numFmtId="0" fontId="2" fillId="0" borderId="0" xfId="0" applyFont="1"/>
    <xf numFmtId="0" fontId="3" fillId="0" borderId="0" xfId="0" applyFont="1" applyAlignment="1">
      <alignment horizontal="center"/>
    </xf>
    <xf numFmtId="0" fontId="1" fillId="0" borderId="0" xfId="0" applyFont="1" applyAlignment="1"/>
    <xf numFmtId="0" fontId="3" fillId="0" borderId="0" xfId="0" applyFont="1" applyAlignment="1"/>
    <xf numFmtId="0" fontId="3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3" borderId="1" xfId="0" quotePrefix="1" applyFont="1" applyFill="1" applyBorder="1"/>
    <xf numFmtId="0" fontId="1" fillId="3" borderId="1" xfId="0" applyFont="1" applyFill="1" applyBorder="1" applyAlignment="1">
      <alignment wrapText="1"/>
    </xf>
    <xf numFmtId="2" fontId="1" fillId="3" borderId="1" xfId="0" applyNumberFormat="1" applyFont="1" applyFill="1" applyBorder="1"/>
    <xf numFmtId="2" fontId="1" fillId="2" borderId="1" xfId="0" applyNumberFormat="1" applyFont="1" applyFill="1" applyBorder="1"/>
    <xf numFmtId="2" fontId="2" fillId="2" borderId="1" xfId="0" applyNumberFormat="1" applyFont="1" applyFill="1" applyBorder="1"/>
    <xf numFmtId="0" fontId="1" fillId="3" borderId="1" xfId="0" applyFont="1" applyFill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7"/>
  <sheetViews>
    <sheetView tabSelected="1" topLeftCell="A22" workbookViewId="0">
      <selection activeCell="B19" sqref="B19"/>
    </sheetView>
  </sheetViews>
  <sheetFormatPr defaultRowHeight="15.75" x14ac:dyDescent="0.25"/>
  <cols>
    <col min="1" max="1" width="16.28515625" style="3" customWidth="1"/>
    <col min="2" max="2" width="61.85546875" style="3" customWidth="1"/>
    <col min="3" max="3" width="15.28515625" style="3" customWidth="1"/>
    <col min="4" max="4" width="18.140625" style="3" customWidth="1"/>
    <col min="5" max="5" width="11.42578125" style="3" customWidth="1"/>
    <col min="6" max="7" width="9.42578125" style="3" hidden="1" customWidth="1"/>
    <col min="8" max="8" width="9.28515625" style="3" hidden="1" customWidth="1"/>
    <col min="9" max="16384" width="9.140625" style="3"/>
  </cols>
  <sheetData>
    <row r="1" spans="1:8" x14ac:dyDescent="0.25">
      <c r="A1" s="1"/>
      <c r="B1" s="1"/>
      <c r="C1" s="2" t="s">
        <v>51</v>
      </c>
      <c r="D1" s="2"/>
      <c r="E1" s="2"/>
      <c r="F1" s="1"/>
    </row>
    <row r="2" spans="1:8" x14ac:dyDescent="0.25">
      <c r="A2" s="4"/>
      <c r="B2" s="4"/>
      <c r="C2" s="2"/>
      <c r="D2" s="2"/>
      <c r="E2" s="2"/>
      <c r="F2" s="4"/>
    </row>
    <row r="3" spans="1:8" x14ac:dyDescent="0.25">
      <c r="A3" s="4"/>
      <c r="B3" s="4"/>
      <c r="C3" s="5" t="s">
        <v>52</v>
      </c>
      <c r="D3" s="5"/>
      <c r="E3" s="5"/>
      <c r="F3" s="4"/>
    </row>
    <row r="4" spans="1:8" x14ac:dyDescent="0.25">
      <c r="A4" s="4"/>
      <c r="B4" s="4"/>
      <c r="C4" s="5" t="s">
        <v>58</v>
      </c>
      <c r="D4" s="5"/>
      <c r="E4" s="5"/>
      <c r="F4" s="4"/>
    </row>
    <row r="5" spans="1:8" x14ac:dyDescent="0.25">
      <c r="A5" s="6" t="s">
        <v>55</v>
      </c>
      <c r="B5" s="6"/>
      <c r="C5" s="6"/>
      <c r="D5" s="6"/>
      <c r="E5" s="6"/>
      <c r="F5" s="6"/>
    </row>
    <row r="6" spans="1:8" x14ac:dyDescent="0.25">
      <c r="A6" s="7"/>
      <c r="B6" s="7"/>
      <c r="C6" s="7"/>
      <c r="D6" s="7"/>
      <c r="E6" s="7"/>
      <c r="F6" s="7"/>
    </row>
    <row r="7" spans="1:8" x14ac:dyDescent="0.25">
      <c r="A7" s="7" t="s">
        <v>53</v>
      </c>
      <c r="B7" s="7"/>
      <c r="C7" s="7"/>
      <c r="D7" s="7"/>
      <c r="E7" s="7"/>
      <c r="F7" s="7"/>
    </row>
    <row r="8" spans="1:8" x14ac:dyDescent="0.25">
      <c r="A8" s="1">
        <v>1330130100</v>
      </c>
      <c r="B8" s="1"/>
      <c r="C8" s="1"/>
      <c r="D8" s="1"/>
      <c r="E8" s="8" t="s">
        <v>54</v>
      </c>
      <c r="F8" s="1"/>
    </row>
    <row r="9" spans="1:8" ht="63" customHeight="1" x14ac:dyDescent="0.25">
      <c r="A9" s="9" t="s">
        <v>0</v>
      </c>
      <c r="B9" s="9" t="s">
        <v>1</v>
      </c>
      <c r="C9" s="9" t="s">
        <v>2</v>
      </c>
      <c r="D9" s="9" t="s">
        <v>3</v>
      </c>
      <c r="E9" s="9" t="s">
        <v>4</v>
      </c>
      <c r="F9" s="9" t="s">
        <v>5</v>
      </c>
      <c r="G9" s="10" t="s">
        <v>6</v>
      </c>
      <c r="H9" s="10" t="s">
        <v>7</v>
      </c>
    </row>
    <row r="10" spans="1:8" x14ac:dyDescent="0.25">
      <c r="A10" s="9">
        <v>1</v>
      </c>
      <c r="B10" s="9">
        <v>2</v>
      </c>
      <c r="C10" s="9">
        <v>4</v>
      </c>
      <c r="D10" s="9">
        <v>8</v>
      </c>
      <c r="E10" s="9">
        <v>13</v>
      </c>
      <c r="F10" s="9">
        <v>14</v>
      </c>
      <c r="G10" s="10">
        <v>15</v>
      </c>
      <c r="H10" s="10">
        <v>16</v>
      </c>
    </row>
    <row r="11" spans="1:8" ht="63" x14ac:dyDescent="0.25">
      <c r="A11" s="11" t="s">
        <v>8</v>
      </c>
      <c r="B11" s="12" t="s">
        <v>9</v>
      </c>
      <c r="C11" s="13">
        <v>9673300</v>
      </c>
      <c r="D11" s="13">
        <v>9463278.9100000001</v>
      </c>
      <c r="E11" s="13">
        <f t="shared" ref="E11:E32" si="0">D11/C11*100</f>
        <v>97.828857887173967</v>
      </c>
      <c r="F11" s="14">
        <f t="shared" ref="F11:F32" si="1">C11-D11</f>
        <v>210021.08999999985</v>
      </c>
      <c r="G11" s="15" t="e">
        <f>#REF!-D11</f>
        <v>#REF!</v>
      </c>
      <c r="H11" s="15" t="e">
        <f>IF(#REF!=0,0,(D11/#REF!)*100)</f>
        <v>#REF!</v>
      </c>
    </row>
    <row r="12" spans="1:8" x14ac:dyDescent="0.25">
      <c r="A12" s="11" t="s">
        <v>10</v>
      </c>
      <c r="B12" s="12" t="s">
        <v>11</v>
      </c>
      <c r="C12" s="13">
        <v>110000</v>
      </c>
      <c r="D12" s="13">
        <v>79874</v>
      </c>
      <c r="E12" s="13">
        <f t="shared" si="0"/>
        <v>72.61272727272727</v>
      </c>
      <c r="F12" s="14">
        <f t="shared" si="1"/>
        <v>30126</v>
      </c>
      <c r="G12" s="15" t="e">
        <f>#REF!-D12</f>
        <v>#REF!</v>
      </c>
      <c r="H12" s="15" t="e">
        <f>IF(#REF!=0,0,(D12/#REF!)*100)</f>
        <v>#REF!</v>
      </c>
    </row>
    <row r="13" spans="1:8" x14ac:dyDescent="0.25">
      <c r="A13" s="11" t="s">
        <v>12</v>
      </c>
      <c r="B13" s="12" t="s">
        <v>13</v>
      </c>
      <c r="C13" s="13">
        <v>2123240</v>
      </c>
      <c r="D13" s="13">
        <v>1982003.81</v>
      </c>
      <c r="E13" s="13">
        <f t="shared" si="0"/>
        <v>93.348081705318293</v>
      </c>
      <c r="F13" s="14">
        <f t="shared" si="1"/>
        <v>141236.18999999994</v>
      </c>
      <c r="G13" s="15" t="e">
        <f>#REF!-D13</f>
        <v>#REF!</v>
      </c>
      <c r="H13" s="15" t="e">
        <f>IF(#REF!=0,0,(D13/#REF!)*100)</f>
        <v>#REF!</v>
      </c>
    </row>
    <row r="14" spans="1:8" ht="31.5" x14ac:dyDescent="0.25">
      <c r="A14" s="11" t="s">
        <v>14</v>
      </c>
      <c r="B14" s="12" t="s">
        <v>15</v>
      </c>
      <c r="C14" s="13">
        <v>40000</v>
      </c>
      <c r="D14" s="13">
        <v>10146.75</v>
      </c>
      <c r="E14" s="13">
        <f t="shared" si="0"/>
        <v>25.366875</v>
      </c>
      <c r="F14" s="14">
        <f t="shared" si="1"/>
        <v>29853.25</v>
      </c>
      <c r="G14" s="15" t="e">
        <f>#REF!-D14</f>
        <v>#REF!</v>
      </c>
      <c r="H14" s="15" t="e">
        <f>IF(#REF!=0,0,(D14/#REF!)*100)</f>
        <v>#REF!</v>
      </c>
    </row>
    <row r="15" spans="1:8" ht="47.25" x14ac:dyDescent="0.25">
      <c r="A15" s="11" t="s">
        <v>16</v>
      </c>
      <c r="B15" s="12" t="s">
        <v>17</v>
      </c>
      <c r="C15" s="13">
        <v>30000</v>
      </c>
      <c r="D15" s="13">
        <v>29985</v>
      </c>
      <c r="E15" s="13">
        <f t="shared" si="0"/>
        <v>99.95</v>
      </c>
      <c r="F15" s="14">
        <f t="shared" si="1"/>
        <v>15</v>
      </c>
      <c r="G15" s="15" t="e">
        <f>#REF!-D15</f>
        <v>#REF!</v>
      </c>
      <c r="H15" s="15" t="e">
        <f>IF(#REF!=0,0,(D15/#REF!)*100)</f>
        <v>#REF!</v>
      </c>
    </row>
    <row r="16" spans="1:8" ht="31.5" x14ac:dyDescent="0.25">
      <c r="A16" s="11" t="s">
        <v>18</v>
      </c>
      <c r="B16" s="12" t="s">
        <v>19</v>
      </c>
      <c r="C16" s="13">
        <v>1021300</v>
      </c>
      <c r="D16" s="13">
        <v>988000</v>
      </c>
      <c r="E16" s="13">
        <f t="shared" si="0"/>
        <v>96.739449720943895</v>
      </c>
      <c r="F16" s="14">
        <f t="shared" si="1"/>
        <v>33300</v>
      </c>
      <c r="G16" s="15" t="e">
        <f>#REF!-D16</f>
        <v>#REF!</v>
      </c>
      <c r="H16" s="15" t="e">
        <f>IF(#REF!=0,0,(D16/#REF!)*100)</f>
        <v>#REF!</v>
      </c>
    </row>
    <row r="17" spans="1:8" ht="31.5" x14ac:dyDescent="0.25">
      <c r="A17" s="11" t="s">
        <v>20</v>
      </c>
      <c r="B17" s="12" t="s">
        <v>21</v>
      </c>
      <c r="C17" s="13">
        <v>325000</v>
      </c>
      <c r="D17" s="13">
        <v>228406.94</v>
      </c>
      <c r="E17" s="13">
        <f t="shared" si="0"/>
        <v>70.279058461538455</v>
      </c>
      <c r="F17" s="14">
        <f t="shared" si="1"/>
        <v>96593.06</v>
      </c>
      <c r="G17" s="15" t="e">
        <f>#REF!-D17</f>
        <v>#REF!</v>
      </c>
      <c r="H17" s="15" t="e">
        <f>IF(#REF!=0,0,(D17/#REF!)*100)</f>
        <v>#REF!</v>
      </c>
    </row>
    <row r="18" spans="1:8" x14ac:dyDescent="0.25">
      <c r="A18" s="11" t="s">
        <v>22</v>
      </c>
      <c r="B18" s="12" t="s">
        <v>23</v>
      </c>
      <c r="C18" s="13">
        <v>206500</v>
      </c>
      <c r="D18" s="13">
        <v>154208.21</v>
      </c>
      <c r="E18" s="13">
        <f t="shared" si="0"/>
        <v>74.677099273607737</v>
      </c>
      <c r="F18" s="14">
        <f t="shared" si="1"/>
        <v>52291.790000000008</v>
      </c>
      <c r="G18" s="15" t="e">
        <f>#REF!-D18</f>
        <v>#REF!</v>
      </c>
      <c r="H18" s="15" t="e">
        <f>IF(#REF!=0,0,(D18/#REF!)*100)</f>
        <v>#REF!</v>
      </c>
    </row>
    <row r="19" spans="1:8" ht="31.5" x14ac:dyDescent="0.25">
      <c r="A19" s="11" t="s">
        <v>24</v>
      </c>
      <c r="B19" s="12" t="s">
        <v>25</v>
      </c>
      <c r="C19" s="13">
        <v>105000</v>
      </c>
      <c r="D19" s="13">
        <v>79835</v>
      </c>
      <c r="E19" s="13">
        <f t="shared" si="0"/>
        <v>76.033333333333331</v>
      </c>
      <c r="F19" s="14">
        <f t="shared" si="1"/>
        <v>25165</v>
      </c>
      <c r="G19" s="15" t="e">
        <f>#REF!-D19</f>
        <v>#REF!</v>
      </c>
      <c r="H19" s="15" t="e">
        <f>IF(#REF!=0,0,(D19/#REF!)*100)</f>
        <v>#REF!</v>
      </c>
    </row>
    <row r="20" spans="1:8" x14ac:dyDescent="0.25">
      <c r="A20" s="11" t="s">
        <v>26</v>
      </c>
      <c r="B20" s="12" t="s">
        <v>27</v>
      </c>
      <c r="C20" s="13">
        <v>900000</v>
      </c>
      <c r="D20" s="13">
        <v>898945.59</v>
      </c>
      <c r="E20" s="13">
        <f t="shared" si="0"/>
        <v>99.882843333333327</v>
      </c>
      <c r="F20" s="14">
        <f t="shared" si="1"/>
        <v>1054.4100000000326</v>
      </c>
      <c r="G20" s="15" t="e">
        <f>#REF!-D20</f>
        <v>#REF!</v>
      </c>
      <c r="H20" s="15" t="e">
        <f>IF(#REF!=0,0,(D20/#REF!)*100)</f>
        <v>#REF!</v>
      </c>
    </row>
    <row r="21" spans="1:8" ht="31.5" x14ac:dyDescent="0.25">
      <c r="A21" s="11" t="s">
        <v>28</v>
      </c>
      <c r="B21" s="12" t="s">
        <v>29</v>
      </c>
      <c r="C21" s="13">
        <v>450000</v>
      </c>
      <c r="D21" s="13">
        <v>449878</v>
      </c>
      <c r="E21" s="13">
        <f t="shared" si="0"/>
        <v>99.972888888888889</v>
      </c>
      <c r="F21" s="14">
        <f t="shared" si="1"/>
        <v>122</v>
      </c>
      <c r="G21" s="15" t="e">
        <f>#REF!-D21</f>
        <v>#REF!</v>
      </c>
      <c r="H21" s="15" t="e">
        <f>IF(#REF!=0,0,(D21/#REF!)*100)</f>
        <v>#REF!</v>
      </c>
    </row>
    <row r="22" spans="1:8" ht="47.25" x14ac:dyDescent="0.25">
      <c r="A22" s="11" t="s">
        <v>30</v>
      </c>
      <c r="B22" s="12" t="s">
        <v>31</v>
      </c>
      <c r="C22" s="13">
        <v>800000</v>
      </c>
      <c r="D22" s="13">
        <v>800000</v>
      </c>
      <c r="E22" s="13">
        <f t="shared" si="0"/>
        <v>100</v>
      </c>
      <c r="F22" s="14">
        <f t="shared" si="1"/>
        <v>0</v>
      </c>
      <c r="G22" s="15" t="e">
        <f>#REF!-D22</f>
        <v>#REF!</v>
      </c>
      <c r="H22" s="15" t="e">
        <f>IF(#REF!=0,0,(D22/#REF!)*100)</f>
        <v>#REF!</v>
      </c>
    </row>
    <row r="23" spans="1:8" x14ac:dyDescent="0.25">
      <c r="A23" s="11" t="s">
        <v>32</v>
      </c>
      <c r="B23" s="12" t="s">
        <v>33</v>
      </c>
      <c r="C23" s="13">
        <v>11783432</v>
      </c>
      <c r="D23" s="13">
        <v>11544308.199999999</v>
      </c>
      <c r="E23" s="13">
        <f t="shared" si="0"/>
        <v>97.970677812711955</v>
      </c>
      <c r="F23" s="14">
        <f t="shared" si="1"/>
        <v>239123.80000000075</v>
      </c>
      <c r="G23" s="15" t="e">
        <f>#REF!-D23</f>
        <v>#REF!</v>
      </c>
      <c r="H23" s="15" t="e">
        <f>IF(#REF!=0,0,(D23/#REF!)*100)</f>
        <v>#REF!</v>
      </c>
    </row>
    <row r="24" spans="1:8" ht="52.5" customHeight="1" x14ac:dyDescent="0.25">
      <c r="A24" s="11" t="s">
        <v>34</v>
      </c>
      <c r="B24" s="12" t="s">
        <v>35</v>
      </c>
      <c r="C24" s="13">
        <v>490000</v>
      </c>
      <c r="D24" s="13">
        <v>490000</v>
      </c>
      <c r="E24" s="13">
        <f t="shared" si="0"/>
        <v>100</v>
      </c>
      <c r="F24" s="14">
        <f t="shared" si="1"/>
        <v>0</v>
      </c>
      <c r="G24" s="15" t="e">
        <f>#REF!-D24</f>
        <v>#REF!</v>
      </c>
      <c r="H24" s="15" t="e">
        <f>IF(#REF!=0,0,(D24/#REF!)*100)</f>
        <v>#REF!</v>
      </c>
    </row>
    <row r="25" spans="1:8" ht="31.5" x14ac:dyDescent="0.25">
      <c r="A25" s="11" t="s">
        <v>36</v>
      </c>
      <c r="B25" s="12" t="s">
        <v>37</v>
      </c>
      <c r="C25" s="13">
        <v>3811346.9699999997</v>
      </c>
      <c r="D25" s="13">
        <v>3789032.81</v>
      </c>
      <c r="E25" s="13">
        <f t="shared" si="0"/>
        <v>99.41453349234169</v>
      </c>
      <c r="F25" s="14">
        <f t="shared" si="1"/>
        <v>22314.159999999683</v>
      </c>
      <c r="G25" s="15" t="e">
        <f>#REF!-D25</f>
        <v>#REF!</v>
      </c>
      <c r="H25" s="15" t="e">
        <f>IF(#REF!=0,0,(D25/#REF!)*100)</f>
        <v>#REF!</v>
      </c>
    </row>
    <row r="26" spans="1:8" x14ac:dyDescent="0.25">
      <c r="A26" s="11" t="s">
        <v>38</v>
      </c>
      <c r="B26" s="12" t="s">
        <v>39</v>
      </c>
      <c r="C26" s="13">
        <v>97200</v>
      </c>
      <c r="D26" s="13">
        <v>97163.57</v>
      </c>
      <c r="E26" s="13">
        <f t="shared" si="0"/>
        <v>99.962520576131695</v>
      </c>
      <c r="F26" s="14">
        <f t="shared" si="1"/>
        <v>36.429999999993015</v>
      </c>
      <c r="G26" s="15" t="e">
        <f>#REF!-D26</f>
        <v>#REF!</v>
      </c>
      <c r="H26" s="15" t="e">
        <f>IF(#REF!=0,0,(D26/#REF!)*100)</f>
        <v>#REF!</v>
      </c>
    </row>
    <row r="27" spans="1:8" ht="31.5" x14ac:dyDescent="0.25">
      <c r="A27" s="11" t="s">
        <v>40</v>
      </c>
      <c r="B27" s="12" t="s">
        <v>41</v>
      </c>
      <c r="C27" s="13">
        <v>28000</v>
      </c>
      <c r="D27" s="13">
        <v>27626.799999999999</v>
      </c>
      <c r="E27" s="13">
        <f t="shared" si="0"/>
        <v>98.667142857142849</v>
      </c>
      <c r="F27" s="14">
        <f t="shared" si="1"/>
        <v>373.20000000000073</v>
      </c>
      <c r="G27" s="15" t="e">
        <f>#REF!-D27</f>
        <v>#REF!</v>
      </c>
      <c r="H27" s="15" t="e">
        <f>IF(#REF!=0,0,(D27/#REF!)*100)</f>
        <v>#REF!</v>
      </c>
    </row>
    <row r="28" spans="1:8" x14ac:dyDescent="0.25">
      <c r="A28" s="11" t="s">
        <v>42</v>
      </c>
      <c r="B28" s="12" t="s">
        <v>43</v>
      </c>
      <c r="C28" s="13">
        <v>350000</v>
      </c>
      <c r="D28" s="13">
        <v>349870.61</v>
      </c>
      <c r="E28" s="13">
        <f t="shared" si="0"/>
        <v>99.963031428571426</v>
      </c>
      <c r="F28" s="14">
        <f t="shared" si="1"/>
        <v>129.39000000001397</v>
      </c>
      <c r="G28" s="15" t="e">
        <f>#REF!-D28</f>
        <v>#REF!</v>
      </c>
      <c r="H28" s="15" t="e">
        <f>IF(#REF!=0,0,(D28/#REF!)*100)</f>
        <v>#REF!</v>
      </c>
    </row>
    <row r="29" spans="1:8" x14ac:dyDescent="0.25">
      <c r="A29" s="11" t="s">
        <v>44</v>
      </c>
      <c r="B29" s="12" t="s">
        <v>45</v>
      </c>
      <c r="C29" s="13">
        <v>100000</v>
      </c>
      <c r="D29" s="13">
        <v>100000</v>
      </c>
      <c r="E29" s="13">
        <f t="shared" si="0"/>
        <v>100</v>
      </c>
      <c r="F29" s="14">
        <f t="shared" si="1"/>
        <v>0</v>
      </c>
      <c r="G29" s="15" t="e">
        <f>#REF!-D29</f>
        <v>#REF!</v>
      </c>
      <c r="H29" s="15" t="e">
        <f>IF(#REF!=0,0,(D29/#REF!)*100)</f>
        <v>#REF!</v>
      </c>
    </row>
    <row r="30" spans="1:8" x14ac:dyDescent="0.25">
      <c r="A30" s="11" t="s">
        <v>46</v>
      </c>
      <c r="B30" s="12" t="s">
        <v>47</v>
      </c>
      <c r="C30" s="13">
        <v>327382.63</v>
      </c>
      <c r="D30" s="13">
        <v>327382.01</v>
      </c>
      <c r="E30" s="13">
        <f t="shared" si="0"/>
        <v>99.999810619152271</v>
      </c>
      <c r="F30" s="14">
        <f t="shared" si="1"/>
        <v>0.61999999999534339</v>
      </c>
      <c r="G30" s="15" t="e">
        <f>#REF!-D30</f>
        <v>#REF!</v>
      </c>
      <c r="H30" s="15" t="e">
        <f>IF(#REF!=0,0,(D30/#REF!)*100)</f>
        <v>#REF!</v>
      </c>
    </row>
    <row r="31" spans="1:8" ht="59.25" customHeight="1" x14ac:dyDescent="0.25">
      <c r="A31" s="11" t="s">
        <v>48</v>
      </c>
      <c r="B31" s="12" t="s">
        <v>49</v>
      </c>
      <c r="C31" s="13">
        <v>300000</v>
      </c>
      <c r="D31" s="13">
        <v>299415.06</v>
      </c>
      <c r="E31" s="13">
        <f t="shared" si="0"/>
        <v>99.805019999999999</v>
      </c>
      <c r="F31" s="14">
        <f t="shared" si="1"/>
        <v>584.94000000000233</v>
      </c>
      <c r="G31" s="15" t="e">
        <f>#REF!-D31</f>
        <v>#REF!</v>
      </c>
      <c r="H31" s="15" t="e">
        <f>IF(#REF!=0,0,(D31/#REF!)*100)</f>
        <v>#REF!</v>
      </c>
    </row>
    <row r="32" spans="1:8" x14ac:dyDescent="0.25">
      <c r="A32" s="16" t="s">
        <v>50</v>
      </c>
      <c r="B32" s="16"/>
      <c r="C32" s="13">
        <v>33071701.599999998</v>
      </c>
      <c r="D32" s="13">
        <v>32189361.27</v>
      </c>
      <c r="E32" s="13">
        <f t="shared" si="0"/>
        <v>97.332038306731704</v>
      </c>
      <c r="F32" s="14">
        <f t="shared" si="1"/>
        <v>882340.32999999821</v>
      </c>
      <c r="G32" s="15" t="e">
        <f>#REF!-D32</f>
        <v>#REF!</v>
      </c>
      <c r="H32" s="15" t="e">
        <f>IF(#REF!=0,0,(D32/#REF!)*100)</f>
        <v>#REF!</v>
      </c>
    </row>
    <row r="33" spans="1:6" x14ac:dyDescent="0.25">
      <c r="A33" s="1"/>
      <c r="B33" s="1"/>
      <c r="C33" s="1"/>
      <c r="D33" s="1"/>
      <c r="E33" s="1"/>
      <c r="F33" s="1"/>
    </row>
    <row r="34" spans="1:6" x14ac:dyDescent="0.25">
      <c r="A34" s="1"/>
      <c r="B34" s="1"/>
      <c r="C34" s="1"/>
      <c r="D34" s="1"/>
      <c r="E34" s="1"/>
      <c r="F34" s="1"/>
    </row>
    <row r="35" spans="1:6" x14ac:dyDescent="0.25">
      <c r="A35" s="1"/>
      <c r="B35" s="1"/>
      <c r="C35" s="1"/>
      <c r="D35" s="1"/>
      <c r="E35" s="1"/>
      <c r="F35" s="1"/>
    </row>
    <row r="36" spans="1:6" x14ac:dyDescent="0.25">
      <c r="A36" s="1" t="s">
        <v>56</v>
      </c>
      <c r="B36" s="1"/>
      <c r="C36" s="1"/>
      <c r="D36" s="1" t="s">
        <v>57</v>
      </c>
      <c r="E36" s="1"/>
      <c r="F36" s="1"/>
    </row>
    <row r="37" spans="1:6" x14ac:dyDescent="0.25">
      <c r="A37" s="1"/>
      <c r="B37" s="1"/>
      <c r="C37" s="1"/>
      <c r="D37" s="1"/>
      <c r="E37" s="1"/>
      <c r="F37" s="1"/>
    </row>
  </sheetData>
  <mergeCells count="4">
    <mergeCell ref="C1:E2"/>
    <mergeCell ref="A5:F5"/>
    <mergeCell ref="A6:F6"/>
    <mergeCell ref="A7:F7"/>
  </mergeCells>
  <pageMargins left="0.59055118110236227" right="0.59055118110236227" top="0.39370078740157483" bottom="0.39370078740157483" header="0" footer="0"/>
  <pageSetup paperSize="9" scale="82" fitToHeight="5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Користувач Windows</dc:creator>
  <cp:lastModifiedBy>user</cp:lastModifiedBy>
  <cp:lastPrinted>2021-05-18T07:09:17Z</cp:lastPrinted>
  <dcterms:created xsi:type="dcterms:W3CDTF">2021-03-18T13:54:42Z</dcterms:created>
  <dcterms:modified xsi:type="dcterms:W3CDTF">2021-05-18T07:09:19Z</dcterms:modified>
</cp:coreProperties>
</file>