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570" windowHeight="7590"/>
  </bookViews>
  <sheets>
    <sheet name="Лист1" sheetId="1" r:id="rId1"/>
  </sheets>
  <definedNames>
    <definedName name="_xlnm.Print_Area" localSheetId="0">Лист1!$A$1:$K$54</definedName>
  </definedNames>
  <calcPr calcId="145621"/>
</workbook>
</file>

<file path=xl/calcChain.xml><?xml version="1.0" encoding="utf-8"?>
<calcChain xmlns="http://schemas.openxmlformats.org/spreadsheetml/2006/main">
  <c r="K44" i="1" l="1"/>
  <c r="J44" i="1"/>
  <c r="I44" i="1"/>
  <c r="H44" i="1"/>
  <c r="H38" i="1" l="1"/>
  <c r="H43" i="1"/>
  <c r="H39" i="1"/>
  <c r="H40" i="1"/>
  <c r="I29" i="1"/>
  <c r="I24" i="1"/>
  <c r="K25" i="1"/>
  <c r="K18" i="1"/>
  <c r="I17" i="1"/>
  <c r="I34" i="1" l="1"/>
  <c r="J32" i="1" l="1"/>
  <c r="K27" i="1" l="1"/>
  <c r="H24" i="1" l="1"/>
  <c r="K36" i="1" l="1"/>
  <c r="K32" i="1" s="1"/>
  <c r="I32" i="1" l="1"/>
  <c r="K16" i="1"/>
  <c r="I16" i="1" l="1"/>
  <c r="H27" i="1"/>
  <c r="I37" i="1"/>
  <c r="H23" i="1"/>
  <c r="H29" i="1"/>
  <c r="H25" i="1"/>
  <c r="H28" i="1"/>
  <c r="H17" i="1"/>
  <c r="H41" i="1"/>
  <c r="K37" i="1"/>
  <c r="J37" i="1"/>
  <c r="H36" i="1"/>
  <c r="H35" i="1"/>
  <c r="H34" i="1"/>
  <c r="H33" i="1"/>
  <c r="H31" i="1"/>
  <c r="H30" i="1"/>
  <c r="H26" i="1"/>
  <c r="H22" i="1"/>
  <c r="H21" i="1"/>
  <c r="H20" i="1"/>
  <c r="H19" i="1"/>
  <c r="H18" i="1" l="1"/>
  <c r="H16" i="1" s="1"/>
  <c r="J16" i="1"/>
  <c r="H37" i="1"/>
  <c r="H32" i="1"/>
</calcChain>
</file>

<file path=xl/sharedStrings.xml><?xml version="1.0" encoding="utf-8"?>
<sst xmlns="http://schemas.openxmlformats.org/spreadsheetml/2006/main" count="155" uniqueCount="144">
  <si>
    <t>1354500000</t>
  </si>
  <si>
    <t>(код бюджету)</t>
  </si>
  <si>
    <t>грн.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</si>
  <si>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</si>
  <si>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</si>
  <si>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</si>
  <si>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</si>
  <si>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 (регіональної)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</si>
  <si>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</si>
  <si>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</si>
  <si>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</si>
  <si>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</si>
  <si>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</si>
  <si>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</si>
  <si>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0200000</t>
  </si>
  <si>
    <t>Виконавчий комітет Бродiвської мiської ради</t>
  </si>
  <si>
    <t>0210180</t>
  </si>
  <si>
    <t>0180</t>
  </si>
  <si>
    <t>0133</t>
  </si>
  <si>
    <t>Інша діяльність у сфері державного управління</t>
  </si>
  <si>
    <t>0212010</t>
  </si>
  <si>
    <t>2010</t>
  </si>
  <si>
    <t>0731</t>
  </si>
  <si>
    <t>Багатопрофільна стаціонарна медична допомога населенню</t>
  </si>
  <si>
    <t>Комплексна програма фінансової підтримки комунального некомерційного підприємства « Бродівська центральна міська лікарня» на 2022-2024 рр</t>
  </si>
  <si>
    <t>0212080</t>
  </si>
  <si>
    <t>2080</t>
  </si>
  <si>
    <t>0721</t>
  </si>
  <si>
    <t>Амбулаторно-поліклінічна допомога населенню, крім первинної медичної допомоги</t>
  </si>
  <si>
    <t>0212112</t>
  </si>
  <si>
    <t>2112</t>
  </si>
  <si>
    <t>0725</t>
  </si>
  <si>
    <t>Первинна медична допомога населенню, що надається фельдшерськими, фельдшерсько-акушерськими пунктами</t>
  </si>
  <si>
    <t>0212113</t>
  </si>
  <si>
    <t>2113</t>
  </si>
  <si>
    <t>Первинна медична допомога населенню, що надається амбулаторно-поліклінічними закладами (відділеннями)</t>
  </si>
  <si>
    <t>0212151</t>
  </si>
  <si>
    <t>2151</t>
  </si>
  <si>
    <t>0763</t>
  </si>
  <si>
    <t>Забезпечення діяльності інших закладів у сфері охорони здоров`я</t>
  </si>
  <si>
    <t>1040</t>
  </si>
  <si>
    <t>0216013</t>
  </si>
  <si>
    <t>6013</t>
  </si>
  <si>
    <t>0620</t>
  </si>
  <si>
    <t>Забезпечення діяльності водопровідно-каналізаційного господарства</t>
  </si>
  <si>
    <t>Програма забезпечення діяльності водопровідно-каналізаційного господарства Бродівської міської ради на 2022-2024 роки</t>
  </si>
  <si>
    <t>0216030</t>
  </si>
  <si>
    <t>6030</t>
  </si>
  <si>
    <t>Організація благоустрою населених пунктів</t>
  </si>
  <si>
    <t>Програма благоустрою Бродівської міської ради Львівської області на 2022-2024 роки</t>
  </si>
  <si>
    <t>0217130</t>
  </si>
  <si>
    <t>7130</t>
  </si>
  <si>
    <t>0421</t>
  </si>
  <si>
    <t>Здійснення заходів із землеустрою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</si>
  <si>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</si>
  <si>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</si>
  <si>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</si>
  <si>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</si>
  <si>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проведення будівництва, реконструкції, капітального, поточного ремонту та утримання комунальних доріг  Бродівської міської ради  на 2022-2024 роки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</si>
  <si>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</si>
  <si>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</si>
  <si>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</si>
  <si>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</si>
  <si>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0218220</t>
  </si>
  <si>
    <t>0380</t>
  </si>
  <si>
    <t>Заходи та роботи з мобілізаційної підготовки місцевого значення</t>
  </si>
  <si>
    <t>Програма забезпечення мобілізаційної підготовки та оборонної роботи місцевого значення на 2022-2024 роки</t>
  </si>
  <si>
    <t>0218340</t>
  </si>
  <si>
    <t>8340</t>
  </si>
  <si>
    <t>0540</t>
  </si>
  <si>
    <t>Природоохоронні заходи за рахунок цільових фондів</t>
  </si>
  <si>
    <t xml:space="preserve">Екологічна програма Бродівської міської ради на 2022-2024 роки
</t>
  </si>
  <si>
    <t>0218410</t>
  </si>
  <si>
    <t>8410</t>
  </si>
  <si>
    <t>0830</t>
  </si>
  <si>
    <t>Фінансова підтримка засобів масової інформації</t>
  </si>
  <si>
    <t>0800000</t>
  </si>
  <si>
    <t>Відділ соціального захисту населення Бродівської міської ради</t>
  </si>
  <si>
    <t>1030</t>
  </si>
  <si>
    <t>0813160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</si>
  <si>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</si>
  <si>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</si>
  <si>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</si>
  <si>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</si>
  <si>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</si>
  <si>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</si>
  <si>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</si>
  <si>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</si>
  <si>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</si>
  <si>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</si>
  <si>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0813242</t>
  </si>
  <si>
    <t>3242</t>
  </si>
  <si>
    <t>1090</t>
  </si>
  <si>
    <t>Інші заходи у сфері соціального захисту і соціального забезпечення</t>
  </si>
  <si>
    <t>1000000</t>
  </si>
  <si>
    <t>Відділ культури, туризму, молоді та спорту  Бродівської міської ради</t>
  </si>
  <si>
    <t>1013133</t>
  </si>
  <si>
    <t>3133</t>
  </si>
  <si>
    <t>Інші заходи та заклади молодіжної політики</t>
  </si>
  <si>
    <t>Комплексна програма культури,молоді та спорту Бродівської міської територіальної громади на 2022-2024 роки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</si>
  <si>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</si>
  <si>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</si>
  <si>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</si>
  <si>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</si>
  <si>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</si>
  <si>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</si>
  <si>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</si>
  <si>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1015011</t>
  </si>
  <si>
    <t>5011</t>
  </si>
  <si>
    <t>0810</t>
  </si>
  <si>
    <t>Проведення навчально-тренувальних зборів і змагань з олімпійських видів спорту</t>
  </si>
  <si>
    <t>1015012</t>
  </si>
  <si>
    <t>5012</t>
  </si>
  <si>
    <t>Проведення навчально-тренувальних зборів і змагань з неолімпійських видів спорту</t>
  </si>
  <si>
    <t>1015041</t>
  </si>
  <si>
    <t>5041</t>
  </si>
  <si>
    <t>Утримання та фінансова підтримка спортивних споруд</t>
  </si>
  <si>
    <t>'Програма розвитку земельних відносин та охорони земель на території Бродівської міської ради на 2022-2025 роки</t>
  </si>
  <si>
    <t>Програма підтримки   Комунального підприємства  Телерадіокомпанія «Броди» Бродівської міської ради  на  2022-2024 роки</t>
  </si>
  <si>
    <t>Додаток 5</t>
  </si>
  <si>
    <t>Комплексна програма підтримки розвитку місцевого самоврядування  у Бродівській міській територіальній громаді  на 2022-2024 роки</t>
  </si>
  <si>
    <t>Програма охорони тваринного світу, регулювання чисельності безпритульних тварин Бродівської міської ради на 2024 рік через БО БФ "Степ"</t>
  </si>
  <si>
    <t>Програма створення місцевого резерву матеріально -технічних ресурсів для запобігання та ліквідації надзвичайних ситуацій техногенного та природного характеру та забезпечення  роботи  системи  оповіщення  населення на території  Бродівської міської територіальної  громади на 2024 рік</t>
  </si>
  <si>
    <t>Комплексна програма соціального захисту окремих категорій населення  Бродівської міської ради на 2024-2028 роки</t>
  </si>
  <si>
    <t xml:space="preserve">                Перелік державних та регіональних програм, які фінансуватимуться за рахунок коштів
                                           Бродівського міського бюджету у 2024 році                                       
</t>
  </si>
  <si>
    <t>до рішення виконавчого комітету міської ради</t>
  </si>
  <si>
    <t>від 12   грудня 2023 року №397/02-02</t>
  </si>
  <si>
    <t>Секретар виконавчого комітету</t>
  </si>
  <si>
    <t>Марія СТЕПАНКІВ</t>
  </si>
  <si>
    <t>від 21.12 .2022 р.№560, від  12.12.2023 р.№382/02-02</t>
  </si>
  <si>
    <t xml:space="preserve"> від 21.12.2022 р.№559, від  12.12.2023 р.№389/02-02</t>
  </si>
  <si>
    <t>від 21.12 .2022 р.№577, від  12.12.2023 р.№384/02-02</t>
  </si>
  <si>
    <t>від 21.12 .2022 р.№583, від  12.12.2023 р.№385/02-02</t>
  </si>
  <si>
    <t>від  12.12.2023 р.№387/02-02</t>
  </si>
  <si>
    <t xml:space="preserve"> від 20.12.2022 р.№867, від  12.12.2023 р №394/02-02</t>
  </si>
  <si>
    <t>від 21.12 .2022 р.№584, від  12.12.2023 р.№383/02-02</t>
  </si>
  <si>
    <t xml:space="preserve"> від  12.12.2023  р.№380/02-02</t>
  </si>
  <si>
    <t>від 21.12 .2022 р.№572, від  12.12.2023 р.№381/02-02</t>
  </si>
  <si>
    <t>від 26.10.2022 р.№ 475, від   12.12.2023 р.№386/02-02</t>
  </si>
  <si>
    <t>від 21.12 .2022 р.№566,від  12.12.2023 р.№393/02-02</t>
  </si>
  <si>
    <t>від 12.12.2023 р.№395/02-02</t>
  </si>
  <si>
    <t>Програма підтримки молоді Бродівської міської територіальної громади на 2024-2026 роки</t>
  </si>
  <si>
    <t>від 21.12 .2022 р.№567, від  12.12.2023 р.№391/02-02</t>
  </si>
  <si>
    <t>від  12 .12.2023р. №392/02-02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</si>
</sst>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theme="1"/>
      <name val="Arial"/>
    </font>
    <font>
      <sz val="10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name val="Arial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86">
    <xf numFmtId="0" fontId="0" fillId="0" borderId="0" xfId="0" applyFont="1" applyAlignment="1"/>
    <xf numFmtId="0" fontId="2" fillId="2" borderId="0" xfId="0" applyFont="1" applyFill="1" applyBorder="1"/>
    <xf numFmtId="0" fontId="2" fillId="2" borderId="1" xfId="0" quotePrefix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0" borderId="0" xfId="0" applyFont="1"/>
    <xf numFmtId="3" fontId="0" fillId="0" borderId="0" xfId="0" applyNumberFormat="1" applyFont="1" applyAlignment="1"/>
    <xf numFmtId="4" fontId="0" fillId="0" borderId="0" xfId="0" applyNumberFormat="1" applyFont="1" applyAlignment="1"/>
    <xf numFmtId="0" fontId="5" fillId="2" borderId="2" xfId="0" applyFont="1" applyFill="1" applyBorder="1" applyAlignment="1">
      <alignment horizontal="center" vertical="center" wrapText="1"/>
    </xf>
    <xf numFmtId="0" fontId="8" fillId="2" borderId="2" xfId="0" quotePrefix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4" fontId="8" fillId="2" borderId="2" xfId="0" quotePrefix="1" applyNumberFormat="1" applyFont="1" applyFill="1" applyBorder="1" applyAlignment="1">
      <alignment vertical="center" wrapText="1"/>
    </xf>
    <xf numFmtId="4" fontId="8" fillId="2" borderId="2" xfId="0" applyNumberFormat="1" applyFont="1" applyFill="1" applyBorder="1" applyAlignment="1">
      <alignment vertical="center" wrapText="1"/>
    </xf>
    <xf numFmtId="4" fontId="10" fillId="2" borderId="2" xfId="0" applyNumberFormat="1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4" fontId="5" fillId="2" borderId="2" xfId="0" quotePrefix="1" applyNumberFormat="1" applyFont="1" applyFill="1" applyBorder="1" applyAlignment="1">
      <alignment horizontal="center" vertical="center" wrapText="1"/>
    </xf>
    <xf numFmtId="4" fontId="5" fillId="2" borderId="2" xfId="0" quotePrefix="1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4" fontId="11" fillId="2" borderId="2" xfId="0" applyNumberFormat="1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11" fillId="0" borderId="4" xfId="1" applyNumberFormat="1" applyFont="1" applyBorder="1" applyAlignment="1">
      <alignment vertical="center"/>
    </xf>
    <xf numFmtId="0" fontId="11" fillId="2" borderId="7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4" fontId="11" fillId="2" borderId="2" xfId="0" quotePrefix="1" applyNumberFormat="1" applyFont="1" applyFill="1" applyBorder="1" applyAlignment="1">
      <alignment horizontal="left" vertical="center" wrapText="1"/>
    </xf>
    <xf numFmtId="0" fontId="11" fillId="2" borderId="2" xfId="0" quotePrefix="1" applyFont="1" applyFill="1" applyBorder="1" applyAlignment="1">
      <alignment horizontal="center" vertical="center" wrapText="1"/>
    </xf>
    <xf numFmtId="4" fontId="11" fillId="0" borderId="3" xfId="0" applyNumberFormat="1" applyFont="1" applyBorder="1"/>
    <xf numFmtId="4" fontId="11" fillId="0" borderId="2" xfId="0" applyNumberFormat="1" applyFont="1" applyBorder="1"/>
    <xf numFmtId="4" fontId="11" fillId="2" borderId="2" xfId="0" quotePrefix="1" applyNumberFormat="1" applyFont="1" applyFill="1" applyBorder="1" applyAlignment="1">
      <alignment horizontal="center" vertical="center" wrapText="1"/>
    </xf>
    <xf numFmtId="4" fontId="11" fillId="2" borderId="2" xfId="0" quotePrefix="1" applyNumberFormat="1" applyFont="1" applyFill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4" fontId="11" fillId="2" borderId="7" xfId="0" applyNumberFormat="1" applyFont="1" applyFill="1" applyBorder="1" applyAlignment="1">
      <alignment vertical="center" wrapText="1"/>
    </xf>
    <xf numFmtId="4" fontId="11" fillId="0" borderId="12" xfId="1" applyNumberFormat="1" applyFont="1" applyBorder="1" applyAlignment="1">
      <alignment vertical="center"/>
    </xf>
    <xf numFmtId="49" fontId="5" fillId="2" borderId="2" xfId="0" quotePrefix="1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4" fontId="10" fillId="2" borderId="11" xfId="0" applyNumberFormat="1" applyFont="1" applyFill="1" applyBorder="1" applyAlignment="1">
      <alignment vertical="center" wrapText="1"/>
    </xf>
    <xf numFmtId="0" fontId="11" fillId="2" borderId="14" xfId="0" applyFont="1" applyFill="1" applyBorder="1" applyAlignment="1">
      <alignment vertical="center" wrapText="1"/>
    </xf>
    <xf numFmtId="4" fontId="5" fillId="2" borderId="3" xfId="0" quotePrefix="1" applyNumberFormat="1" applyFont="1" applyFill="1" applyBorder="1" applyAlignment="1">
      <alignment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2" fillId="0" borderId="0" xfId="0" applyFont="1" applyAlignment="1"/>
    <xf numFmtId="0" fontId="13" fillId="2" borderId="8" xfId="0" applyFont="1" applyFill="1" applyBorder="1" applyAlignment="1">
      <alignment horizontal="center" vertical="center" wrapText="1"/>
    </xf>
    <xf numFmtId="0" fontId="14" fillId="0" borderId="9" xfId="0" applyFont="1" applyBorder="1"/>
    <xf numFmtId="0" fontId="14" fillId="0" borderId="10" xfId="0" applyFont="1" applyBorder="1"/>
    <xf numFmtId="0" fontId="8" fillId="2" borderId="0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0" borderId="0" xfId="0" applyFont="1" applyBorder="1"/>
    <xf numFmtId="0" fontId="13" fillId="2" borderId="5" xfId="0" applyFont="1" applyFill="1" applyBorder="1" applyAlignment="1">
      <alignment horizontal="center" vertical="center" wrapText="1"/>
    </xf>
    <xf numFmtId="0" fontId="14" fillId="0" borderId="6" xfId="0" applyFont="1" applyBorder="1"/>
    <xf numFmtId="0" fontId="14" fillId="0" borderId="7" xfId="0" applyFont="1" applyBorder="1"/>
    <xf numFmtId="0" fontId="14" fillId="0" borderId="11" xfId="0" applyFont="1" applyBorder="1"/>
    <xf numFmtId="4" fontId="11" fillId="2" borderId="4" xfId="0" quotePrefix="1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5" fillId="0" borderId="0" xfId="0" applyFont="1" applyAlignment="1"/>
    <xf numFmtId="4" fontId="11" fillId="0" borderId="15" xfId="1" applyNumberFormat="1" applyFont="1" applyBorder="1" applyAlignment="1">
      <alignment vertical="center"/>
    </xf>
    <xf numFmtId="0" fontId="5" fillId="2" borderId="4" xfId="0" applyFont="1" applyFill="1" applyBorder="1"/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6" xfId="0" applyFont="1" applyBorder="1"/>
    <xf numFmtId="0" fontId="5" fillId="2" borderId="7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5" fillId="2" borderId="5" xfId="0" quotePrefix="1" applyFont="1" applyFill="1" applyBorder="1" applyAlignment="1">
      <alignment horizontal="center" vertical="center" wrapText="1"/>
    </xf>
    <xf numFmtId="4" fontId="5" fillId="2" borderId="5" xfId="0" quotePrefix="1" applyNumberFormat="1" applyFont="1" applyFill="1" applyBorder="1" applyAlignment="1">
      <alignment horizontal="center" vertical="center" wrapText="1"/>
    </xf>
    <xf numFmtId="4" fontId="5" fillId="2" borderId="8" xfId="0" quotePrefix="1" applyNumberFormat="1" applyFont="1" applyFill="1" applyBorder="1" applyAlignment="1">
      <alignment vertical="center" wrapText="1"/>
    </xf>
    <xf numFmtId="4" fontId="11" fillId="2" borderId="15" xfId="0" quotePrefix="1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4" fontId="11" fillId="2" borderId="18" xfId="0" applyNumberFormat="1" applyFont="1" applyFill="1" applyBorder="1" applyAlignment="1">
      <alignment vertical="center" wrapText="1"/>
    </xf>
    <xf numFmtId="4" fontId="11" fillId="2" borderId="4" xfId="0" quotePrefix="1" applyNumberFormat="1" applyFont="1" applyFill="1" applyBorder="1" applyAlignment="1">
      <alignment vertical="center" wrapText="1"/>
    </xf>
    <xf numFmtId="3" fontId="5" fillId="2" borderId="4" xfId="0" applyNumberFormat="1" applyFont="1" applyFill="1" applyBorder="1"/>
    <xf numFmtId="49" fontId="11" fillId="0" borderId="5" xfId="0" applyNumberFormat="1" applyFont="1" applyBorder="1" applyAlignment="1">
      <alignment horizontal="left" wrapText="1"/>
    </xf>
    <xf numFmtId="0" fontId="11" fillId="2" borderId="5" xfId="0" applyFont="1" applyFill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wrapText="1"/>
    </xf>
    <xf numFmtId="0" fontId="11" fillId="2" borderId="6" xfId="0" applyFont="1" applyFill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4" fontId="10" fillId="2" borderId="2" xfId="0" applyNumberFormat="1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4" fontId="11" fillId="2" borderId="1" xfId="0" quotePrefix="1" applyNumberFormat="1" applyFont="1" applyFill="1" applyBorder="1" applyAlignment="1">
      <alignment vertical="center" wrapText="1"/>
    </xf>
    <xf numFmtId="4" fontId="11" fillId="2" borderId="5" xfId="0" quotePrefix="1" applyNumberFormat="1" applyFont="1" applyFill="1" applyBorder="1" applyAlignment="1">
      <alignment vertical="center" wrapText="1"/>
    </xf>
  </cellXfs>
  <cellStyles count="3">
    <cellStyle name="Звичайний" xfId="0" builtinId="0"/>
    <cellStyle name="Обычный 2" xfId="1"/>
    <cellStyle name="Обычный 3" xfId="2"/>
  </cellStyles>
  <dxfs count="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5"/>
  <sheetViews>
    <sheetView tabSelected="1" topLeftCell="C44" workbookViewId="0">
      <selection activeCell="E63" sqref="E62:E63"/>
    </sheetView>
  </sheetViews>
  <sheetFormatPr defaultRowHeight="15" customHeight="1" x14ac:dyDescent="0.2"/>
  <cols>
    <col min="1" max="3" width="12" customWidth="1"/>
    <col min="4" max="4" width="72.5703125" customWidth="1"/>
    <col min="5" max="5" width="70.7109375" customWidth="1"/>
    <col min="6" max="6" width="28.5703125" customWidth="1"/>
    <col min="7" max="7" width="0.140625" hidden="1" customWidth="1"/>
    <col min="8" max="8" width="18.140625" customWidth="1"/>
    <col min="9" max="9" width="18.42578125" customWidth="1"/>
    <col min="10" max="10" width="16.85546875" customWidth="1"/>
    <col min="11" max="11" width="16.28515625" customWidth="1"/>
    <col min="12" max="12" width="13.7109375" customWidth="1"/>
    <col min="13" max="27" width="8.7109375" customWidth="1"/>
  </cols>
  <sheetData>
    <row r="1" spans="1:11" ht="15" customHeight="1" x14ac:dyDescent="0.3">
      <c r="H1" s="4" t="s">
        <v>119</v>
      </c>
      <c r="I1" s="4"/>
      <c r="J1" s="4"/>
    </row>
    <row r="2" spans="1:11" ht="15" customHeight="1" x14ac:dyDescent="0.3">
      <c r="A2" s="1"/>
      <c r="B2" s="1"/>
      <c r="C2" s="1"/>
      <c r="D2" s="1"/>
      <c r="E2" s="1"/>
      <c r="F2" s="1"/>
      <c r="G2" s="1"/>
      <c r="H2" s="4" t="s">
        <v>125</v>
      </c>
      <c r="I2" s="4"/>
      <c r="J2" s="4"/>
    </row>
    <row r="3" spans="1:11" ht="17.25" customHeight="1" x14ac:dyDescent="0.3">
      <c r="A3" s="1"/>
      <c r="B3" s="1"/>
      <c r="C3" s="1"/>
      <c r="D3" s="1"/>
      <c r="E3" s="1"/>
      <c r="F3" s="1"/>
      <c r="G3" s="1"/>
      <c r="H3" s="4" t="s">
        <v>126</v>
      </c>
      <c r="I3" s="4"/>
      <c r="J3" s="4"/>
    </row>
    <row r="4" spans="1:11" ht="19.5" customHeight="1" x14ac:dyDescent="0.3">
      <c r="A4" s="1"/>
      <c r="B4" s="1"/>
      <c r="C4" s="1"/>
      <c r="D4" s="1"/>
      <c r="E4" s="1"/>
      <c r="F4" s="1"/>
      <c r="G4" s="1"/>
      <c r="H4" s="1"/>
      <c r="I4" s="1"/>
      <c r="J4" s="4"/>
    </row>
    <row r="5" spans="1:11" ht="12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1" ht="2.25" customHeight="1" x14ac:dyDescent="0.25">
      <c r="A6" s="1"/>
      <c r="B6" s="1"/>
      <c r="C6" s="1"/>
      <c r="D6" s="1"/>
      <c r="E6" s="1"/>
      <c r="F6" s="1"/>
      <c r="G6" s="1"/>
      <c r="H6" s="48"/>
      <c r="I6" s="48"/>
      <c r="J6" s="1"/>
    </row>
    <row r="7" spans="1:11" ht="36.75" customHeight="1" x14ac:dyDescent="0.3">
      <c r="A7" s="47" t="s">
        <v>124</v>
      </c>
      <c r="B7" s="48"/>
      <c r="C7" s="48"/>
      <c r="D7" s="48"/>
      <c r="E7" s="48"/>
      <c r="F7" s="48"/>
      <c r="G7" s="48"/>
      <c r="H7" s="50"/>
      <c r="I7" s="50"/>
      <c r="J7" s="48"/>
      <c r="K7" s="48"/>
    </row>
    <row r="8" spans="1:11" ht="7.5" customHeight="1" x14ac:dyDescent="0.25">
      <c r="A8" s="49"/>
      <c r="B8" s="50"/>
      <c r="C8" s="50"/>
      <c r="D8" s="50"/>
      <c r="E8" s="50"/>
      <c r="F8" s="50"/>
      <c r="G8" s="50"/>
      <c r="H8" s="3"/>
      <c r="I8" s="3"/>
      <c r="J8" s="50"/>
      <c r="K8" s="50"/>
    </row>
    <row r="9" spans="1:11" ht="13.5" customHeight="1" x14ac:dyDescent="0.25">
      <c r="A9" s="2" t="s">
        <v>0</v>
      </c>
      <c r="B9" s="3"/>
      <c r="C9" s="3"/>
      <c r="D9" s="3"/>
      <c r="E9" s="3"/>
      <c r="F9" s="3"/>
      <c r="G9" s="3"/>
      <c r="H9" s="1"/>
      <c r="I9" s="1"/>
      <c r="J9" s="3"/>
      <c r="K9" s="3"/>
    </row>
    <row r="10" spans="1:11" ht="17.25" customHeight="1" x14ac:dyDescent="0.25">
      <c r="A10" s="1" t="s">
        <v>1</v>
      </c>
      <c r="B10" s="1"/>
      <c r="C10" s="1"/>
      <c r="D10" s="1"/>
      <c r="E10" s="1"/>
      <c r="F10" s="1"/>
      <c r="G10" s="1"/>
      <c r="J10" s="1"/>
      <c r="K10" s="1" t="s">
        <v>2</v>
      </c>
    </row>
    <row r="11" spans="1:11" ht="12.75" customHeight="1" x14ac:dyDescent="0.2">
      <c r="A11" s="51" t="s">
        <v>3</v>
      </c>
      <c r="B11" s="51" t="s">
        <v>4</v>
      </c>
      <c r="C11" s="51" t="s">
        <v>5</v>
      </c>
      <c r="D11" s="51" t="s">
        <v>6</v>
      </c>
      <c r="E11" s="51" t="s">
        <v>7</v>
      </c>
      <c r="F11" s="51" t="s">
        <v>8</v>
      </c>
      <c r="G11" s="44"/>
      <c r="H11" s="67" t="s">
        <v>9</v>
      </c>
      <c r="I11" s="67" t="s">
        <v>10</v>
      </c>
      <c r="J11" s="62" t="s">
        <v>11</v>
      </c>
      <c r="K11" s="54"/>
    </row>
    <row r="12" spans="1:11" ht="12.75" customHeight="1" x14ac:dyDescent="0.2">
      <c r="A12" s="52"/>
      <c r="B12" s="52"/>
      <c r="C12" s="52"/>
      <c r="D12" s="52"/>
      <c r="E12" s="52"/>
      <c r="F12" s="52"/>
      <c r="G12" s="45"/>
      <c r="H12" s="67"/>
      <c r="I12" s="67"/>
      <c r="J12" s="63" t="s">
        <v>12</v>
      </c>
      <c r="K12" s="51" t="s">
        <v>13</v>
      </c>
    </row>
    <row r="13" spans="1:11" ht="12.75" customHeight="1" x14ac:dyDescent="0.2">
      <c r="A13" s="52"/>
      <c r="B13" s="52"/>
      <c r="C13" s="52"/>
      <c r="D13" s="52"/>
      <c r="E13" s="52"/>
      <c r="F13" s="52"/>
      <c r="G13" s="45"/>
      <c r="H13" s="67"/>
      <c r="I13" s="67"/>
      <c r="J13" s="64"/>
      <c r="K13" s="52"/>
    </row>
    <row r="14" spans="1:11" ht="72.75" customHeight="1" x14ac:dyDescent="0.2">
      <c r="A14" s="53"/>
      <c r="B14" s="53"/>
      <c r="C14" s="53"/>
      <c r="D14" s="53"/>
      <c r="E14" s="53"/>
      <c r="F14" s="53"/>
      <c r="G14" s="46"/>
      <c r="H14" s="67"/>
      <c r="I14" s="67"/>
      <c r="J14" s="65"/>
      <c r="K14" s="53"/>
    </row>
    <row r="15" spans="1:11" ht="12.75" customHeight="1" x14ac:dyDescent="0.2">
      <c r="A15" s="7">
        <v>1</v>
      </c>
      <c r="B15" s="7">
        <v>2</v>
      </c>
      <c r="C15" s="7">
        <v>3</v>
      </c>
      <c r="D15" s="7">
        <v>4</v>
      </c>
      <c r="E15" s="7">
        <v>5</v>
      </c>
      <c r="F15" s="7">
        <v>6</v>
      </c>
      <c r="G15" s="7"/>
      <c r="H15" s="66">
        <v>7</v>
      </c>
      <c r="I15" s="66">
        <v>8</v>
      </c>
      <c r="J15" s="7">
        <v>9</v>
      </c>
      <c r="K15" s="7">
        <v>10</v>
      </c>
    </row>
    <row r="16" spans="1:11" ht="27.75" customHeight="1" x14ac:dyDescent="0.2">
      <c r="A16" s="8" t="s">
        <v>14</v>
      </c>
      <c r="B16" s="9"/>
      <c r="C16" s="10"/>
      <c r="D16" s="11" t="s">
        <v>15</v>
      </c>
      <c r="E16" s="12"/>
      <c r="F16" s="12"/>
      <c r="G16" s="12"/>
      <c r="H16" s="13">
        <f>SUM(H17:H31)</f>
        <v>46459950</v>
      </c>
      <c r="I16" s="13">
        <f>SUM(I17:I31)</f>
        <v>37249050</v>
      </c>
      <c r="J16" s="13">
        <f>SUM(J17:J31)</f>
        <v>9210900</v>
      </c>
      <c r="K16" s="13">
        <f>SUM(K17:K31)</f>
        <v>8700000</v>
      </c>
    </row>
    <row r="17" spans="1:11" ht="64.5" customHeight="1" x14ac:dyDescent="0.2">
      <c r="A17" s="14" t="s">
        <v>16</v>
      </c>
      <c r="B17" s="14" t="s">
        <v>17</v>
      </c>
      <c r="C17" s="15" t="s">
        <v>18</v>
      </c>
      <c r="D17" s="16" t="s">
        <v>19</v>
      </c>
      <c r="E17" s="18" t="s">
        <v>120</v>
      </c>
      <c r="F17" s="18" t="s">
        <v>130</v>
      </c>
      <c r="G17" s="18"/>
      <c r="H17" s="19">
        <f>I17+J17</f>
        <v>775000</v>
      </c>
      <c r="I17" s="19">
        <f>775000</f>
        <v>775000</v>
      </c>
      <c r="J17" s="19"/>
      <c r="K17" s="19"/>
    </row>
    <row r="18" spans="1:11" ht="29.25" customHeight="1" x14ac:dyDescent="0.2">
      <c r="A18" s="14" t="s">
        <v>20</v>
      </c>
      <c r="B18" s="14" t="s">
        <v>21</v>
      </c>
      <c r="C18" s="15" t="s">
        <v>22</v>
      </c>
      <c r="D18" s="16" t="s">
        <v>23</v>
      </c>
      <c r="E18" s="76" t="s">
        <v>24</v>
      </c>
      <c r="F18" s="77" t="s">
        <v>129</v>
      </c>
      <c r="G18" s="20"/>
      <c r="H18" s="19">
        <f>I18+J18</f>
        <v>14153750</v>
      </c>
      <c r="I18" s="21">
        <v>7953750</v>
      </c>
      <c r="J18" s="19">
        <v>6200000</v>
      </c>
      <c r="K18" s="19">
        <f>J18</f>
        <v>6200000</v>
      </c>
    </row>
    <row r="19" spans="1:11" ht="36.75" customHeight="1" x14ac:dyDescent="0.2">
      <c r="A19" s="14" t="s">
        <v>25</v>
      </c>
      <c r="B19" s="14" t="s">
        <v>26</v>
      </c>
      <c r="C19" s="15" t="s">
        <v>27</v>
      </c>
      <c r="D19" s="16" t="s">
        <v>28</v>
      </c>
      <c r="E19" s="78"/>
      <c r="F19" s="79"/>
      <c r="G19" s="22"/>
      <c r="H19" s="19">
        <f>I19+J19</f>
        <v>575600</v>
      </c>
      <c r="I19" s="21">
        <v>575600</v>
      </c>
      <c r="J19" s="19">
        <v>0</v>
      </c>
      <c r="K19" s="19">
        <v>0</v>
      </c>
    </row>
    <row r="20" spans="1:11" ht="43.5" customHeight="1" x14ac:dyDescent="0.2">
      <c r="A20" s="14" t="s">
        <v>29</v>
      </c>
      <c r="B20" s="14" t="s">
        <v>30</v>
      </c>
      <c r="C20" s="15" t="s">
        <v>31</v>
      </c>
      <c r="D20" s="16" t="s">
        <v>32</v>
      </c>
      <c r="E20" s="76" t="s">
        <v>24</v>
      </c>
      <c r="F20" s="79"/>
      <c r="G20" s="23"/>
      <c r="H20" s="19">
        <f>I20+J20</f>
        <v>198900</v>
      </c>
      <c r="I20" s="21">
        <v>198900</v>
      </c>
      <c r="J20" s="19">
        <v>0</v>
      </c>
      <c r="K20" s="19">
        <v>0</v>
      </c>
    </row>
    <row r="21" spans="1:11" ht="42.75" customHeight="1" x14ac:dyDescent="0.2">
      <c r="A21" s="14" t="s">
        <v>33</v>
      </c>
      <c r="B21" s="14" t="s">
        <v>34</v>
      </c>
      <c r="C21" s="15" t="s">
        <v>27</v>
      </c>
      <c r="D21" s="16" t="s">
        <v>35</v>
      </c>
      <c r="E21" s="80"/>
      <c r="F21" s="79"/>
      <c r="G21" s="24"/>
      <c r="H21" s="19">
        <f>I21+J21</f>
        <v>843700</v>
      </c>
      <c r="I21" s="21">
        <v>843700</v>
      </c>
      <c r="J21" s="19">
        <v>0</v>
      </c>
      <c r="K21" s="19">
        <v>0</v>
      </c>
    </row>
    <row r="22" spans="1:11" ht="34.5" customHeight="1" x14ac:dyDescent="0.2">
      <c r="A22" s="14" t="s">
        <v>36</v>
      </c>
      <c r="B22" s="14" t="s">
        <v>37</v>
      </c>
      <c r="C22" s="15" t="s">
        <v>38</v>
      </c>
      <c r="D22" s="16" t="s">
        <v>39</v>
      </c>
      <c r="E22" s="78"/>
      <c r="F22" s="79"/>
      <c r="G22" s="25"/>
      <c r="H22" s="19">
        <f>I22+J22</f>
        <v>212200</v>
      </c>
      <c r="I22" s="21">
        <v>212200</v>
      </c>
      <c r="J22" s="19">
        <v>0</v>
      </c>
      <c r="K22" s="19">
        <v>0</v>
      </c>
    </row>
    <row r="23" spans="1:11" ht="55.5" customHeight="1" x14ac:dyDescent="0.2">
      <c r="A23" s="14" t="s">
        <v>41</v>
      </c>
      <c r="B23" s="14" t="s">
        <v>42</v>
      </c>
      <c r="C23" s="15" t="s">
        <v>43</v>
      </c>
      <c r="D23" s="16" t="s">
        <v>44</v>
      </c>
      <c r="E23" s="26" t="s">
        <v>45</v>
      </c>
      <c r="F23" s="18" t="s">
        <v>131</v>
      </c>
      <c r="G23" s="18"/>
      <c r="H23" s="19">
        <f>I23+J23</f>
        <v>350000</v>
      </c>
      <c r="I23" s="21"/>
      <c r="J23" s="21">
        <v>350000</v>
      </c>
      <c r="K23" s="19">
        <v>0</v>
      </c>
    </row>
    <row r="24" spans="1:11" ht="52.5" customHeight="1" x14ac:dyDescent="0.3">
      <c r="A24" s="27" t="s">
        <v>46</v>
      </c>
      <c r="B24" s="14" t="s">
        <v>47</v>
      </c>
      <c r="C24" s="15" t="s">
        <v>43</v>
      </c>
      <c r="D24" s="16" t="s">
        <v>48</v>
      </c>
      <c r="E24" s="26" t="s">
        <v>49</v>
      </c>
      <c r="F24" s="18" t="s">
        <v>132</v>
      </c>
      <c r="G24" s="18"/>
      <c r="H24" s="19">
        <f>I24+J24</f>
        <v>23839900</v>
      </c>
      <c r="I24" s="19">
        <f>23839900</f>
        <v>23839900</v>
      </c>
      <c r="J24" s="28"/>
      <c r="K24" s="29"/>
    </row>
    <row r="25" spans="1:11" ht="59.25" customHeight="1" x14ac:dyDescent="0.2">
      <c r="A25" s="27" t="s">
        <v>46</v>
      </c>
      <c r="B25" s="27" t="s">
        <v>47</v>
      </c>
      <c r="C25" s="30" t="s">
        <v>43</v>
      </c>
      <c r="D25" s="31" t="s">
        <v>48</v>
      </c>
      <c r="E25" s="26" t="s">
        <v>121</v>
      </c>
      <c r="F25" s="18" t="s">
        <v>133</v>
      </c>
      <c r="G25" s="18"/>
      <c r="H25" s="19">
        <f>I25+J25</f>
        <v>350000</v>
      </c>
      <c r="I25" s="19">
        <v>350000</v>
      </c>
      <c r="J25" s="19"/>
      <c r="K25" s="19">
        <f>J25</f>
        <v>0</v>
      </c>
    </row>
    <row r="26" spans="1:11" ht="58.5" customHeight="1" x14ac:dyDescent="0.2">
      <c r="A26" s="14" t="s">
        <v>50</v>
      </c>
      <c r="B26" s="14" t="s">
        <v>51</v>
      </c>
      <c r="C26" s="15" t="s">
        <v>52</v>
      </c>
      <c r="D26" s="16" t="s">
        <v>53</v>
      </c>
      <c r="E26" s="26" t="s">
        <v>117</v>
      </c>
      <c r="F26" s="18" t="s">
        <v>134</v>
      </c>
      <c r="G26" s="20"/>
      <c r="H26" s="32">
        <f>I26+J26</f>
        <v>300000</v>
      </c>
      <c r="I26" s="32">
        <v>300000</v>
      </c>
      <c r="J26" s="32">
        <v>0</v>
      </c>
      <c r="K26" s="32">
        <v>0</v>
      </c>
    </row>
    <row r="27" spans="1:11" ht="66.75" customHeight="1" x14ac:dyDescent="0.2">
      <c r="A27" s="14" t="s">
        <v>54</v>
      </c>
      <c r="B27" s="14" t="s">
        <v>55</v>
      </c>
      <c r="C27" s="15" t="s">
        <v>56</v>
      </c>
      <c r="D27" s="16" t="s">
        <v>57</v>
      </c>
      <c r="E27" s="26" t="s">
        <v>58</v>
      </c>
      <c r="F27" s="18" t="s">
        <v>135</v>
      </c>
      <c r="G27" s="22"/>
      <c r="H27" s="33">
        <f>I27+J27</f>
        <v>2500000</v>
      </c>
      <c r="I27" s="34"/>
      <c r="J27" s="33">
        <v>2500000</v>
      </c>
      <c r="K27" s="33">
        <f>J27</f>
        <v>2500000</v>
      </c>
    </row>
    <row r="28" spans="1:11" ht="118.5" customHeight="1" x14ac:dyDescent="0.2">
      <c r="A28" s="27" t="s">
        <v>59</v>
      </c>
      <c r="B28" s="14" t="s">
        <v>60</v>
      </c>
      <c r="C28" s="15" t="s">
        <v>61</v>
      </c>
      <c r="D28" s="16" t="s">
        <v>62</v>
      </c>
      <c r="E28" s="18" t="s">
        <v>122</v>
      </c>
      <c r="F28" s="18" t="s">
        <v>136</v>
      </c>
      <c r="G28" s="17"/>
      <c r="H28" s="19">
        <f>I28+J28</f>
        <v>300000</v>
      </c>
      <c r="I28" s="19">
        <v>300000</v>
      </c>
      <c r="J28" s="19"/>
      <c r="K28" s="19"/>
    </row>
    <row r="29" spans="1:11" ht="55.5" customHeight="1" x14ac:dyDescent="0.2">
      <c r="A29" s="35" t="s">
        <v>63</v>
      </c>
      <c r="B29" s="7">
        <v>8220</v>
      </c>
      <c r="C29" s="15" t="s">
        <v>64</v>
      </c>
      <c r="D29" s="16" t="s">
        <v>65</v>
      </c>
      <c r="E29" s="18" t="s">
        <v>66</v>
      </c>
      <c r="F29" s="18" t="s">
        <v>137</v>
      </c>
      <c r="G29" s="18"/>
      <c r="H29" s="19">
        <f>I29</f>
        <v>400000</v>
      </c>
      <c r="I29" s="19">
        <f>400000</f>
        <v>400000</v>
      </c>
      <c r="J29" s="19"/>
      <c r="K29" s="19"/>
    </row>
    <row r="30" spans="1:11" ht="56.25" customHeight="1" x14ac:dyDescent="0.2">
      <c r="A30" s="14" t="s">
        <v>67</v>
      </c>
      <c r="B30" s="14" t="s">
        <v>68</v>
      </c>
      <c r="C30" s="15" t="s">
        <v>69</v>
      </c>
      <c r="D30" s="16" t="s">
        <v>70</v>
      </c>
      <c r="E30" s="18" t="s">
        <v>71</v>
      </c>
      <c r="F30" s="18" t="s">
        <v>138</v>
      </c>
      <c r="G30" s="18"/>
      <c r="H30" s="19">
        <f>I30+J30</f>
        <v>160900</v>
      </c>
      <c r="I30" s="19">
        <v>0</v>
      </c>
      <c r="J30" s="19">
        <v>160900</v>
      </c>
      <c r="K30" s="19">
        <v>0</v>
      </c>
    </row>
    <row r="31" spans="1:11" ht="60.75" customHeight="1" x14ac:dyDescent="0.3">
      <c r="A31" s="14" t="s">
        <v>72</v>
      </c>
      <c r="B31" s="14" t="s">
        <v>73</v>
      </c>
      <c r="C31" s="15" t="s">
        <v>74</v>
      </c>
      <c r="D31" s="16" t="s">
        <v>75</v>
      </c>
      <c r="E31" s="81" t="s">
        <v>118</v>
      </c>
      <c r="F31" s="18" t="s">
        <v>139</v>
      </c>
      <c r="G31" s="18"/>
      <c r="H31" s="19">
        <f>I31+J31</f>
        <v>1500000</v>
      </c>
      <c r="I31" s="19">
        <v>1500000</v>
      </c>
      <c r="J31" s="19"/>
      <c r="K31" s="19"/>
    </row>
    <row r="32" spans="1:11" ht="41.25" customHeight="1" x14ac:dyDescent="0.2">
      <c r="A32" s="8" t="s">
        <v>76</v>
      </c>
      <c r="B32" s="9"/>
      <c r="C32" s="10"/>
      <c r="D32" s="11" t="s">
        <v>77</v>
      </c>
      <c r="E32" s="82"/>
      <c r="F32" s="18"/>
      <c r="G32" s="18"/>
      <c r="H32" s="13">
        <f>SUM(H33:H36)</f>
        <v>3182530</v>
      </c>
      <c r="I32" s="13">
        <f>SUM(I33:I36)</f>
        <v>3182530</v>
      </c>
      <c r="J32" s="13">
        <f>SUM(J33:J36)</f>
        <v>0</v>
      </c>
      <c r="K32" s="13">
        <f>SUM(K33:K36)</f>
        <v>0</v>
      </c>
    </row>
    <row r="33" spans="1:12" ht="83.25" customHeight="1" x14ac:dyDescent="0.2">
      <c r="A33" s="14" t="s">
        <v>79</v>
      </c>
      <c r="B33" s="14" t="s">
        <v>80</v>
      </c>
      <c r="C33" s="15" t="s">
        <v>81</v>
      </c>
      <c r="D33" s="16" t="s">
        <v>82</v>
      </c>
      <c r="E33" s="56" t="s">
        <v>123</v>
      </c>
      <c r="F33" s="56" t="s">
        <v>140</v>
      </c>
      <c r="G33" s="20"/>
      <c r="H33" s="19">
        <f>I33+J33</f>
        <v>325030</v>
      </c>
      <c r="I33" s="21">
        <v>325030</v>
      </c>
      <c r="J33" s="19"/>
      <c r="K33" s="19"/>
    </row>
    <row r="34" spans="1:12" ht="78.75" customHeight="1" x14ac:dyDescent="0.2">
      <c r="A34" s="14" t="s">
        <v>83</v>
      </c>
      <c r="B34" s="14" t="s">
        <v>84</v>
      </c>
      <c r="C34" s="15" t="s">
        <v>85</v>
      </c>
      <c r="D34" s="16" t="s">
        <v>86</v>
      </c>
      <c r="E34" s="57"/>
      <c r="F34" s="57"/>
      <c r="G34" s="36"/>
      <c r="H34" s="19">
        <f>I34+J34</f>
        <v>270000</v>
      </c>
      <c r="I34" s="21">
        <f>70000+150000+50000</f>
        <v>270000</v>
      </c>
      <c r="J34" s="19">
        <v>0</v>
      </c>
      <c r="K34" s="19">
        <v>0</v>
      </c>
    </row>
    <row r="35" spans="1:12" ht="54.75" customHeight="1" x14ac:dyDescent="0.2">
      <c r="A35" s="14" t="s">
        <v>87</v>
      </c>
      <c r="B35" s="14" t="s">
        <v>88</v>
      </c>
      <c r="C35" s="15" t="s">
        <v>78</v>
      </c>
      <c r="D35" s="16" t="s">
        <v>89</v>
      </c>
      <c r="E35" s="57"/>
      <c r="F35" s="57"/>
      <c r="G35" s="36"/>
      <c r="H35" s="19">
        <f>I35+J35</f>
        <v>135000</v>
      </c>
      <c r="I35" s="21">
        <v>135000</v>
      </c>
      <c r="J35" s="19">
        <v>0</v>
      </c>
      <c r="K35" s="19">
        <v>0</v>
      </c>
      <c r="L35" s="5"/>
    </row>
    <row r="36" spans="1:12" ht="48.75" customHeight="1" x14ac:dyDescent="0.2">
      <c r="A36" s="14" t="s">
        <v>90</v>
      </c>
      <c r="B36" s="14" t="s">
        <v>91</v>
      </c>
      <c r="C36" s="15" t="s">
        <v>92</v>
      </c>
      <c r="D36" s="16" t="s">
        <v>93</v>
      </c>
      <c r="E36" s="83"/>
      <c r="F36" s="57"/>
      <c r="G36" s="36"/>
      <c r="H36" s="19">
        <f>I36+J36</f>
        <v>2452500</v>
      </c>
      <c r="I36" s="21">
        <v>2452500</v>
      </c>
      <c r="J36" s="19"/>
      <c r="K36" s="19">
        <f>J36</f>
        <v>0</v>
      </c>
      <c r="L36" s="6"/>
    </row>
    <row r="37" spans="1:12" ht="34.5" customHeight="1" x14ac:dyDescent="0.2">
      <c r="A37" s="8" t="s">
        <v>94</v>
      </c>
      <c r="B37" s="9"/>
      <c r="C37" s="10"/>
      <c r="D37" s="11" t="s">
        <v>95</v>
      </c>
      <c r="E37" s="84"/>
      <c r="F37" s="37"/>
      <c r="G37" s="38"/>
      <c r="H37" s="39">
        <f>SUM(H38:H43)</f>
        <v>2691800</v>
      </c>
      <c r="I37" s="13">
        <f>SUM(I38:I43)</f>
        <v>2691800</v>
      </c>
      <c r="J37" s="13">
        <f>SUM(J38:J43)</f>
        <v>0</v>
      </c>
      <c r="K37" s="13">
        <f>SUM(K38:K43)</f>
        <v>0</v>
      </c>
    </row>
    <row r="38" spans="1:12" ht="36" customHeight="1" x14ac:dyDescent="0.2">
      <c r="A38" s="14" t="s">
        <v>96</v>
      </c>
      <c r="B38" s="14" t="s">
        <v>97</v>
      </c>
      <c r="C38" s="15" t="s">
        <v>40</v>
      </c>
      <c r="D38" s="16" t="s">
        <v>98</v>
      </c>
      <c r="E38" s="85" t="s">
        <v>141</v>
      </c>
      <c r="F38" s="40" t="s">
        <v>143</v>
      </c>
      <c r="G38" s="36"/>
      <c r="H38" s="19">
        <f>I38</f>
        <v>158000</v>
      </c>
      <c r="I38" s="19">
        <v>158000</v>
      </c>
      <c r="J38" s="19">
        <v>0</v>
      </c>
      <c r="K38" s="19">
        <v>0</v>
      </c>
    </row>
    <row r="39" spans="1:12" ht="41.25" customHeight="1" x14ac:dyDescent="0.2">
      <c r="A39" s="14" t="s">
        <v>100</v>
      </c>
      <c r="B39" s="14" t="s">
        <v>101</v>
      </c>
      <c r="C39" s="15" t="s">
        <v>102</v>
      </c>
      <c r="D39" s="41" t="s">
        <v>103</v>
      </c>
      <c r="E39" s="55" t="s">
        <v>99</v>
      </c>
      <c r="F39" s="58" t="s">
        <v>142</v>
      </c>
      <c r="G39" s="42"/>
      <c r="H39" s="19">
        <f>I39</f>
        <v>408000</v>
      </c>
      <c r="I39" s="19">
        <v>408000</v>
      </c>
      <c r="J39" s="19">
        <v>0</v>
      </c>
      <c r="K39" s="19">
        <v>0</v>
      </c>
    </row>
    <row r="40" spans="1:12" ht="37.5" customHeight="1" x14ac:dyDescent="0.2">
      <c r="A40" s="14" t="s">
        <v>104</v>
      </c>
      <c r="B40" s="14" t="s">
        <v>105</v>
      </c>
      <c r="C40" s="15" t="s">
        <v>102</v>
      </c>
      <c r="D40" s="41" t="s">
        <v>106</v>
      </c>
      <c r="E40" s="55"/>
      <c r="F40" s="58"/>
      <c r="G40" s="42"/>
      <c r="H40" s="19">
        <f>I40</f>
        <v>380000</v>
      </c>
      <c r="I40" s="21">
        <v>380000</v>
      </c>
      <c r="J40" s="19">
        <v>0</v>
      </c>
      <c r="K40" s="19">
        <v>0</v>
      </c>
    </row>
    <row r="41" spans="1:12" ht="37.5" customHeight="1" x14ac:dyDescent="0.2">
      <c r="A41" s="14" t="s">
        <v>107</v>
      </c>
      <c r="B41" s="14" t="s">
        <v>108</v>
      </c>
      <c r="C41" s="15" t="s">
        <v>109</v>
      </c>
      <c r="D41" s="41" t="s">
        <v>110</v>
      </c>
      <c r="E41" s="55"/>
      <c r="F41" s="58"/>
      <c r="G41" s="42"/>
      <c r="H41" s="19">
        <f>I41+J41</f>
        <v>125000</v>
      </c>
      <c r="I41" s="21">
        <v>125000</v>
      </c>
      <c r="J41" s="19">
        <v>0</v>
      </c>
      <c r="K41" s="19">
        <v>0</v>
      </c>
    </row>
    <row r="42" spans="1:12" ht="45.75" customHeight="1" x14ac:dyDescent="0.2">
      <c r="A42" s="14" t="s">
        <v>111</v>
      </c>
      <c r="B42" s="14" t="s">
        <v>112</v>
      </c>
      <c r="C42" s="15" t="s">
        <v>109</v>
      </c>
      <c r="D42" s="41" t="s">
        <v>113</v>
      </c>
      <c r="E42" s="55"/>
      <c r="F42" s="58"/>
      <c r="G42" s="42"/>
      <c r="H42" s="19">
        <v>125000</v>
      </c>
      <c r="I42" s="21">
        <v>125000</v>
      </c>
      <c r="J42" s="19">
        <v>0</v>
      </c>
      <c r="K42" s="19">
        <v>0</v>
      </c>
    </row>
    <row r="43" spans="1:12" ht="31.5" customHeight="1" x14ac:dyDescent="0.2">
      <c r="A43" s="68" t="s">
        <v>114</v>
      </c>
      <c r="B43" s="68" t="s">
        <v>115</v>
      </c>
      <c r="C43" s="69" t="s">
        <v>109</v>
      </c>
      <c r="D43" s="70" t="s">
        <v>116</v>
      </c>
      <c r="E43" s="71"/>
      <c r="F43" s="72"/>
      <c r="G43" s="38"/>
      <c r="H43" s="32">
        <f>I43</f>
        <v>1495800</v>
      </c>
      <c r="I43" s="60">
        <v>1495800</v>
      </c>
      <c r="J43" s="73">
        <v>0</v>
      </c>
      <c r="K43" s="32">
        <v>0</v>
      </c>
    </row>
    <row r="44" spans="1:12" ht="25.5" customHeight="1" x14ac:dyDescent="0.3">
      <c r="A44" s="61"/>
      <c r="B44" s="61"/>
      <c r="C44" s="61"/>
      <c r="D44" s="61" t="s">
        <v>9</v>
      </c>
      <c r="E44" s="74"/>
      <c r="F44" s="61"/>
      <c r="G44" s="61"/>
      <c r="H44" s="75">
        <f>H37+H32+H16</f>
        <v>52334280</v>
      </c>
      <c r="I44" s="75">
        <f t="shared" ref="I44:K44" si="0">I37+I32+I16</f>
        <v>43123380</v>
      </c>
      <c r="J44" s="75">
        <f t="shared" si="0"/>
        <v>9210900</v>
      </c>
      <c r="K44" s="75">
        <f t="shared" si="0"/>
        <v>8700000</v>
      </c>
    </row>
    <row r="45" spans="1:12" ht="12.75" customHeight="1" x14ac:dyDescent="0.2">
      <c r="I45" s="5"/>
    </row>
    <row r="46" spans="1:12" ht="12.75" customHeight="1" x14ac:dyDescent="0.2">
      <c r="J46" s="5"/>
    </row>
    <row r="47" spans="1:12" ht="12.75" customHeight="1" x14ac:dyDescent="0.2">
      <c r="H47" s="5"/>
      <c r="I47" s="5"/>
    </row>
    <row r="48" spans="1:12" ht="12.75" customHeight="1" x14ac:dyDescent="0.2">
      <c r="I48" s="5"/>
      <c r="J48" s="5"/>
      <c r="K48" s="5"/>
    </row>
    <row r="49" spans="1:9" ht="12.75" customHeight="1" x14ac:dyDescent="0.2"/>
    <row r="50" spans="1:9" ht="30.75" customHeight="1" x14ac:dyDescent="0.3">
      <c r="A50" s="4" t="s">
        <v>127</v>
      </c>
      <c r="B50" s="4"/>
      <c r="C50" s="43"/>
      <c r="D50" s="43"/>
      <c r="E50" s="59"/>
      <c r="I50" t="s">
        <v>128</v>
      </c>
    </row>
    <row r="51" spans="1:9" ht="12.75" customHeight="1" x14ac:dyDescent="0.2"/>
    <row r="52" spans="1:9" ht="12.75" customHeight="1" x14ac:dyDescent="0.2"/>
    <row r="53" spans="1:9" ht="12.75" customHeight="1" x14ac:dyDescent="0.2"/>
    <row r="54" spans="1:9" ht="12.75" customHeight="1" x14ac:dyDescent="0.2"/>
    <row r="55" spans="1:9" ht="12.75" customHeight="1" x14ac:dyDescent="0.2"/>
    <row r="56" spans="1:9" ht="12.75" customHeight="1" x14ac:dyDescent="0.2"/>
    <row r="57" spans="1:9" ht="12.75" customHeight="1" x14ac:dyDescent="0.2"/>
    <row r="58" spans="1:9" ht="12.75" customHeight="1" x14ac:dyDescent="0.2"/>
    <row r="59" spans="1:9" ht="12.75" customHeight="1" x14ac:dyDescent="0.2"/>
    <row r="60" spans="1:9" ht="12.75" customHeight="1" x14ac:dyDescent="0.2"/>
    <row r="61" spans="1:9" ht="12.75" customHeight="1" x14ac:dyDescent="0.2"/>
    <row r="62" spans="1:9" ht="12.75" customHeight="1" x14ac:dyDescent="0.2"/>
    <row r="63" spans="1:9" ht="12.75" customHeight="1" x14ac:dyDescent="0.2"/>
    <row r="64" spans="1:9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</sheetData>
  <mergeCells count="18">
    <mergeCell ref="E33:E36"/>
    <mergeCell ref="E18:E19"/>
    <mergeCell ref="E20:E22"/>
    <mergeCell ref="E39:E43"/>
    <mergeCell ref="F33:F36"/>
    <mergeCell ref="F18:F22"/>
    <mergeCell ref="F39:F43"/>
    <mergeCell ref="J11:K11"/>
    <mergeCell ref="J12:J14"/>
    <mergeCell ref="K12:K14"/>
    <mergeCell ref="E11:E14"/>
    <mergeCell ref="F11:F14"/>
    <mergeCell ref="H11:H14"/>
    <mergeCell ref="I11:I14"/>
    <mergeCell ref="A11:A14"/>
    <mergeCell ref="B11:B14"/>
    <mergeCell ref="C11:C14"/>
    <mergeCell ref="D11:D14"/>
  </mergeCells>
  <phoneticPr fontId="7" type="noConversion"/>
  <conditionalFormatting sqref="I18:I23 I27 I33:I36 I43">
    <cfRule type="expression" dxfId="2" priority="12" stopIfTrue="1">
      <formula>D18=1</formula>
    </cfRule>
  </conditionalFormatting>
  <conditionalFormatting sqref="I40:I42">
    <cfRule type="expression" dxfId="1" priority="9" stopIfTrue="1">
      <formula>D40=1</formula>
    </cfRule>
  </conditionalFormatting>
  <conditionalFormatting sqref="J23">
    <cfRule type="expression" dxfId="0" priority="7" stopIfTrue="1">
      <formula>D23=1</formula>
    </cfRule>
  </conditionalFormatting>
  <pageMargins left="0.19685039370078741" right="0.19685039370078741" top="0.39370078740157483" bottom="0.19685039370078741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user</cp:lastModifiedBy>
  <cp:lastPrinted>2023-12-22T13:07:58Z</cp:lastPrinted>
  <dcterms:created xsi:type="dcterms:W3CDTF">2021-11-23T14:22:55Z</dcterms:created>
  <dcterms:modified xsi:type="dcterms:W3CDTF">2023-12-22T13:08:18Z</dcterms:modified>
</cp:coreProperties>
</file>