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БЮДЖЕТ р\ Бюджет 2026\1 УТОЧНЕННЯ  2026\13_13.08.26_\"/>
    </mc:Choice>
  </mc:AlternateContent>
  <bookViews>
    <workbookView xWindow="0" yWindow="0" windowWidth="28800" windowHeight="130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D33" i="1" l="1"/>
  <c r="D53" i="1" l="1"/>
  <c r="D24" i="1" l="1"/>
  <c r="D60" i="1" l="1"/>
  <c r="D28" i="1" l="1"/>
  <c r="D21" i="1" l="1"/>
  <c r="D23" i="1" s="1"/>
  <c r="D29" i="1" l="1"/>
  <c r="D30" i="1" s="1"/>
  <c r="D38" i="1"/>
  <c r="D41" i="1" s="1"/>
  <c r="D70" i="1" l="1"/>
  <c r="D55" i="1" l="1"/>
  <c r="D61" i="1"/>
  <c r="D64" i="1"/>
  <c r="D73" i="1" s="1"/>
  <c r="D45" i="1" l="1"/>
  <c r="D58" i="1" l="1"/>
  <c r="D56" i="1"/>
  <c r="D72" i="1"/>
  <c r="D71" i="1" s="1"/>
  <c r="D35" i="1"/>
  <c r="D32" i="1"/>
  <c r="D31" i="1" l="1"/>
  <c r="D17" i="1"/>
  <c r="D40" i="1" s="1"/>
  <c r="D39" i="1" s="1"/>
</calcChain>
</file>

<file path=xl/sharedStrings.xml><?xml version="1.0" encoding="utf-8"?>
<sst xmlns="http://schemas.openxmlformats.org/spreadsheetml/2006/main" count="83" uniqueCount="62">
  <si>
    <t>(код бюджету)</t>
  </si>
  <si>
    <t xml:space="preserve">Найменування трансферту/ найменування бюджету -надавача міжбюджетного трансферту </t>
  </si>
  <si>
    <t>Усього</t>
  </si>
  <si>
    <t>1.Трансферти до загального фонду бюджету</t>
  </si>
  <si>
    <t>грн.</t>
  </si>
  <si>
    <t>Державний бюджет</t>
  </si>
  <si>
    <t>Освітня субвенція з державного бюджету місцевим бюджетам</t>
  </si>
  <si>
    <t>ІІ.Трансферти до спеціального фонду бюджету</t>
  </si>
  <si>
    <t>х</t>
  </si>
  <si>
    <t>Усього за роділами І,ІІ в тому числі</t>
  </si>
  <si>
    <t>Спеціальний</t>
  </si>
  <si>
    <t>Загальний</t>
  </si>
  <si>
    <t>І. Показники міжбюджетних трансфертів з інших бюджетів</t>
  </si>
  <si>
    <t xml:space="preserve">Найменування трансферту/ найменування бюджету -утримувача міжбюджетного трансферту </t>
  </si>
  <si>
    <t>1.Трансферти із загального фонду бюджету</t>
  </si>
  <si>
    <t>Код типової програмної класифікації видатків та кредитування місцевого бюджету</t>
  </si>
  <si>
    <t>ІІ. Показники міжбюджетних трансфертів іншим бюджетам</t>
  </si>
  <si>
    <t>Код класифікації доходів бюджету/ код бюджету</t>
  </si>
  <si>
    <t>0819770</t>
  </si>
  <si>
    <t>Код програмної  класифікації видатків та кредитування місцевого  бюджету/ код бюджету</t>
  </si>
  <si>
    <r>
      <t>Інша субвенція з місцевого бюджету (</t>
    </r>
    <r>
      <rPr>
        <sz val="8"/>
        <color indexed="8"/>
        <rFont val="Times New Roman"/>
        <family val="1"/>
        <charset val="204"/>
      </rPr>
      <t>на забезпння соціальними послугами за місцем проживання громадян, які не здатні до самообслуговування у зв’язку з похилим віком, хворобою, інвалідністю, що надаються центрами надання соціальних послуг)</t>
    </r>
  </si>
  <si>
    <t>Субвенція з державного бюджету місцевим бюджетам на забезпечення харчуванням учнів закладів загальної середньої освіти</t>
  </si>
  <si>
    <t>Міжбюджетні трансферти Бродівського  міського бюджету на 2026 рік</t>
  </si>
  <si>
    <t xml:space="preserve">Інші субвенції з місцевого бюджету </t>
  </si>
  <si>
    <r>
      <t>Інші субвенції з місцевого бюджету (</t>
    </r>
    <r>
      <rPr>
        <sz val="8"/>
        <color indexed="8"/>
        <rFont val="Times New Roman"/>
        <family val="1"/>
        <charset val="204"/>
      </rPr>
      <t>на забезпння соціальними послугами за місцем проживання громадян, які не здатні до самообслуговування у зв’язку з похилим віком, хворобою, інвалідністю, що надаються центрами надання соціальних послуг)</t>
    </r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</si>
  <si>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</si>
  <si>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</si>
  <si>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 xml:space="preserve">                                                          Додаток 4</t>
  </si>
  <si>
    <t xml:space="preserve">                                                          до рішення Бродівської міської ради</t>
  </si>
  <si>
    <t xml:space="preserve">                                                          Львівської області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</si>
  <si>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</si>
  <si>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 xml:space="preserve">                                         до рішення Бродівської міської ради</t>
  </si>
  <si>
    <t xml:space="preserve">           Львівської області</t>
  </si>
  <si>
    <t>Секретар ради</t>
  </si>
  <si>
    <t>Руслан ШИШКА</t>
  </si>
  <si>
    <t xml:space="preserve">                                                          від 23 грудня 2025 року №2461</t>
  </si>
  <si>
    <r>
      <t xml:space="preserve">Обласний бюджет Львівської області </t>
    </r>
    <r>
      <rPr>
        <sz val="8"/>
        <color indexed="8"/>
        <rFont val="Times New Roman"/>
        <family val="1"/>
        <charset val="204"/>
      </rPr>
      <t xml:space="preserve"> </t>
    </r>
  </si>
  <si>
    <t>0219770</t>
  </si>
  <si>
    <r>
      <t xml:space="preserve">Інша субвенція з місцевого бюджету </t>
    </r>
    <r>
      <rPr>
        <sz val="8"/>
        <color theme="1"/>
        <rFont val="Times New Roman"/>
        <family val="1"/>
        <charset val="204"/>
      </rPr>
      <t>(для оплати за послуги  по підготовці до поховання тіл полеглих у війні з російською федерацією захисників України-10,0 тис.грн ДНП "Львівський національний медичний  університет ім. Данила Галицького.)</t>
    </r>
  </si>
  <si>
    <t>1310000000</t>
  </si>
  <si>
    <t>Субвенція з місцевого бюджету державному бюджету на виконання програм соціально-економічного розвитку регіону</t>
  </si>
  <si>
    <t xml:space="preserve">Обласний бюджет Львівської області  </t>
  </si>
  <si>
    <t>Бюджет Івано-Франківської селищної територіальної громади</t>
  </si>
  <si>
    <t xml:space="preserve">Бюджет Заболотцівської сільської територіальної 
громади </t>
  </si>
  <si>
    <t>Бюджет Підкамінської селищної територіальної 
громади</t>
  </si>
  <si>
    <t>Бюджет Славської селищної територіальної громади</t>
  </si>
  <si>
    <t xml:space="preserve">Бюджет Радивилівської міської територіальної 
громади 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</si>
  <si>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</si>
  <si>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</si>
  <si>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 xml:space="preserve">       </t>
  </si>
  <si>
    <t xml:space="preserve">  </t>
  </si>
  <si>
    <r>
      <rPr>
        <sz val="13.5"/>
        <color indexed="8"/>
        <rFont val="Times New Roman"/>
        <family val="1"/>
        <charset val="204"/>
      </rPr>
      <t>Інша субвенція з місцевого бюджет</t>
    </r>
    <r>
      <rPr>
        <sz val="14"/>
        <color indexed="8"/>
        <rFont val="Times New Roman"/>
        <family val="1"/>
        <charset val="204"/>
      </rPr>
      <t>у (</t>
    </r>
    <r>
      <rPr>
        <sz val="8"/>
        <color indexed="8"/>
        <rFont val="Times New Roman"/>
        <family val="1"/>
        <charset val="204"/>
      </rPr>
      <t>влаштування, утримання  в виховання дітей в КЗ "Малий груповий будинок Івано-Франківської селищної ради)</t>
    </r>
  </si>
  <si>
    <t>0619720</t>
  </si>
  <si>
    <r>
      <t xml:space="preserve">Субвенція з місцевого бюджету на підготовку та реалізацію публічних інвестиційних проектів / програм публічних інвестицій ( </t>
    </r>
    <r>
      <rPr>
        <sz val="8"/>
        <color indexed="8"/>
        <rFont val="Times New Roman"/>
        <family val="1"/>
        <charset val="204"/>
      </rPr>
      <t>придбання шкільного автобуса</t>
    </r>
    <r>
      <rPr>
        <sz val="12"/>
        <color indexed="8"/>
        <rFont val="Times New Roman"/>
        <family val="1"/>
        <charset val="204"/>
      </rPr>
      <t>)</t>
    </r>
  </si>
  <si>
    <t>ІІ.Трансферти із спеціального фонду бюджету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</si>
  <si>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</si>
  <si>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бюджету.</t>
  </si>
  <si>
    <t xml:space="preserve">                                                         Додаток 4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</si>
  <si>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</si>
  <si>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3719150</t>
  </si>
  <si>
    <t xml:space="preserve">                   від 13.08.2026 року № </t>
  </si>
  <si>
    <r>
      <t xml:space="preserve">Інші дотації з місцевого бюджету </t>
    </r>
    <r>
      <rPr>
        <sz val="11"/>
        <color theme="1"/>
        <rFont val="Times New Roman"/>
        <family val="1"/>
        <charset val="204"/>
      </rPr>
      <t>(на придбання мобільних укриттів для прифронтових регіонів)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</si>
</sst>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3.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.5"/>
      <color theme="1"/>
      <name val="Times New Roman"/>
      <family val="1"/>
      <charset val="204"/>
    </font>
    <font>
      <b/>
      <sz val="13.5"/>
      <color indexed="8"/>
      <name val="Times New Roman"/>
      <family val="1"/>
      <charset val="204"/>
    </font>
    <font>
      <b/>
      <sz val="13.5"/>
      <color rgb="FF000000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Border="1"/>
    <xf numFmtId="0" fontId="2" fillId="0" borderId="2" xfId="0" quotePrefix="1" applyFont="1" applyFill="1" applyBorder="1" applyAlignment="1">
      <alignment horizontal="left"/>
    </xf>
    <xf numFmtId="2" fontId="4" fillId="0" borderId="1" xfId="0" applyNumberFormat="1" applyFont="1" applyBorder="1" applyAlignment="1"/>
    <xf numFmtId="0" fontId="1" fillId="0" borderId="0" xfId="0" applyFont="1" applyFill="1" applyAlignment="1">
      <alignment horizontal="left" vertical="top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/>
    <xf numFmtId="2" fontId="9" fillId="0" borderId="1" xfId="0" applyNumberFormat="1" applyFont="1" applyBorder="1"/>
    <xf numFmtId="0" fontId="9" fillId="0" borderId="1" xfId="0" applyFont="1" applyBorder="1" applyAlignment="1"/>
    <xf numFmtId="0" fontId="10" fillId="0" borderId="0" xfId="0" applyFont="1" applyAlignment="1">
      <alignment horizontal="left"/>
    </xf>
    <xf numFmtId="0" fontId="9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 applyBorder="1"/>
    <xf numFmtId="164" fontId="9" fillId="0" borderId="1" xfId="0" applyNumberFormat="1" applyFont="1" applyBorder="1"/>
    <xf numFmtId="164" fontId="5" fillId="0" borderId="1" xfId="0" applyNumberFormat="1" applyFont="1" applyBorder="1"/>
    <xf numFmtId="1" fontId="5" fillId="0" borderId="0" xfId="0" applyNumberFormat="1" applyFont="1"/>
    <xf numFmtId="0" fontId="9" fillId="0" borderId="0" xfId="0" applyFont="1" applyBorder="1"/>
    <xf numFmtId="0" fontId="9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164" fontId="9" fillId="0" borderId="4" xfId="0" applyNumberFormat="1" applyFont="1" applyBorder="1" applyAlignment="1"/>
    <xf numFmtId="164" fontId="11" fillId="0" borderId="1" xfId="0" applyNumberFormat="1" applyFont="1" applyBorder="1"/>
    <xf numFmtId="0" fontId="5" fillId="2" borderId="1" xfId="0" applyFont="1" applyFill="1" applyBorder="1" applyAlignment="1">
      <alignment horizontal="center"/>
    </xf>
    <xf numFmtId="2" fontId="9" fillId="2" borderId="1" xfId="0" applyNumberFormat="1" applyFont="1" applyFill="1" applyBorder="1"/>
    <xf numFmtId="0" fontId="9" fillId="2" borderId="1" xfId="0" applyFont="1" applyFill="1" applyBorder="1" applyAlignment="1">
      <alignment wrapText="1"/>
    </xf>
    <xf numFmtId="164" fontId="9" fillId="2" borderId="1" xfId="0" applyNumberFormat="1" applyFont="1" applyFill="1" applyBorder="1"/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2" fillId="0" borderId="3" xfId="0" applyFont="1" applyBorder="1" applyAlignment="1">
      <alignment horizontal="left"/>
    </xf>
    <xf numFmtId="2" fontId="2" fillId="0" borderId="1" xfId="0" applyNumberFormat="1" applyFont="1" applyBorder="1" applyAlignment="1"/>
    <xf numFmtId="0" fontId="6" fillId="0" borderId="0" xfId="0" applyFont="1" applyAlignment="1">
      <alignment horizontal="right"/>
    </xf>
    <xf numFmtId="0" fontId="2" fillId="0" borderId="0" xfId="0" applyFont="1" applyAlignment="1"/>
    <xf numFmtId="0" fontId="5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0" xfId="0" applyFont="1"/>
    <xf numFmtId="0" fontId="4" fillId="0" borderId="0" xfId="0" applyFont="1" applyFill="1"/>
    <xf numFmtId="0" fontId="17" fillId="0" borderId="0" xfId="0" applyFont="1"/>
    <xf numFmtId="0" fontId="11" fillId="0" borderId="1" xfId="0" applyFont="1" applyBorder="1" applyAlignment="1">
      <alignment horizontal="center" vertical="center"/>
    </xf>
    <xf numFmtId="0" fontId="17" fillId="0" borderId="1" xfId="0" applyFont="1" applyBorder="1"/>
    <xf numFmtId="0" fontId="9" fillId="2" borderId="1" xfId="0" applyFont="1" applyFill="1" applyBorder="1" applyAlignment="1">
      <alignment horizontal="center"/>
    </xf>
    <xf numFmtId="0" fontId="4" fillId="0" borderId="0" xfId="0" applyFont="1" applyBorder="1"/>
    <xf numFmtId="164" fontId="0" fillId="0" borderId="0" xfId="0" applyNumberFormat="1"/>
    <xf numFmtId="0" fontId="18" fillId="0" borderId="1" xfId="0" applyFont="1" applyBorder="1" applyAlignment="1">
      <alignment horizontal="right" wrapText="1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19" fillId="0" borderId="0" xfId="0" applyFont="1" applyAlignment="1">
      <alignment horizontal="left"/>
    </xf>
    <xf numFmtId="2" fontId="9" fillId="0" borderId="4" xfId="0" applyNumberFormat="1" applyFont="1" applyBorder="1" applyAlignment="1"/>
    <xf numFmtId="0" fontId="9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5" fillId="3" borderId="3" xfId="0" applyFont="1" applyFill="1" applyBorder="1" applyAlignment="1">
      <alignment horizontal="left" vertical="justify"/>
    </xf>
    <xf numFmtId="0" fontId="5" fillId="3" borderId="4" xfId="0" applyFont="1" applyFill="1" applyBorder="1" applyAlignment="1">
      <alignment horizontal="left" vertical="justify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15" fillId="3" borderId="3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5" fillId="2" borderId="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9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9" fillId="0" borderId="3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abSelected="1" topLeftCell="A35" workbookViewId="0">
      <selection activeCell="C52" sqref="C52"/>
    </sheetView>
  </sheetViews>
  <sheetFormatPr defaultRowHeight="12.75" x14ac:dyDescent="0.2"/>
  <cols>
    <col min="1" max="1" width="20.5703125" customWidth="1"/>
    <col min="2" max="2" width="28.7109375" style="54" customWidth="1"/>
    <col min="3" max="3" width="77.140625" customWidth="1"/>
    <col min="4" max="4" width="18.7109375" customWidth="1"/>
    <col min="5" max="5" width="2.28515625" hidden="1" customWidth="1"/>
    <col min="6" max="6" width="9.42578125" bestFit="1" customWidth="1"/>
  </cols>
  <sheetData>
    <row r="1" spans="1:6" ht="18.75" x14ac:dyDescent="0.3">
      <c r="A1" s="1"/>
      <c r="B1" s="52"/>
      <c r="C1" s="1" t="s">
        <v>57</v>
      </c>
      <c r="D1" s="11"/>
      <c r="E1" s="12"/>
      <c r="F1" s="12"/>
    </row>
    <row r="2" spans="1:6" ht="17.25" customHeight="1" x14ac:dyDescent="0.3">
      <c r="A2" s="1"/>
      <c r="B2" s="52"/>
      <c r="C2" s="67" t="s">
        <v>31</v>
      </c>
      <c r="D2" s="67"/>
      <c r="E2" s="1"/>
      <c r="F2" s="12"/>
    </row>
    <row r="3" spans="1:6" ht="18.75" customHeight="1" x14ac:dyDescent="0.3">
      <c r="A3" s="1"/>
      <c r="B3" s="52"/>
      <c r="C3" s="68" t="s">
        <v>32</v>
      </c>
      <c r="D3" s="68"/>
      <c r="F3" s="12"/>
    </row>
    <row r="4" spans="1:6" ht="19.5" customHeight="1" x14ac:dyDescent="0.3">
      <c r="A4" s="1"/>
      <c r="B4" s="52"/>
      <c r="C4" s="68" t="s">
        <v>60</v>
      </c>
      <c r="D4" s="68"/>
      <c r="F4" s="12"/>
    </row>
    <row r="5" spans="1:6" ht="15.75" customHeight="1" x14ac:dyDescent="0.3">
      <c r="A5" s="1"/>
      <c r="B5" s="52"/>
      <c r="C5" s="44"/>
      <c r="D5" s="11"/>
      <c r="E5" s="12"/>
      <c r="F5" s="12"/>
    </row>
    <row r="6" spans="1:6" ht="18.75" x14ac:dyDescent="0.3">
      <c r="A6" s="1"/>
      <c r="B6" s="52"/>
      <c r="C6" s="1" t="s">
        <v>27</v>
      </c>
      <c r="D6" s="11"/>
      <c r="E6" s="12"/>
      <c r="F6" s="12"/>
    </row>
    <row r="7" spans="1:6" ht="18.75" customHeight="1" x14ac:dyDescent="0.3">
      <c r="A7" s="1"/>
      <c r="B7" s="52"/>
      <c r="C7" s="45" t="s">
        <v>28</v>
      </c>
      <c r="D7" s="11"/>
      <c r="E7" s="12"/>
      <c r="F7" s="12"/>
    </row>
    <row r="8" spans="1:6" ht="18.75" x14ac:dyDescent="0.3">
      <c r="A8" s="1"/>
      <c r="B8" s="52"/>
      <c r="C8" s="1" t="s">
        <v>29</v>
      </c>
      <c r="D8" s="11"/>
      <c r="E8" s="12"/>
      <c r="F8" s="12"/>
    </row>
    <row r="9" spans="1:6" ht="18.75" x14ac:dyDescent="0.3">
      <c r="A9" s="1"/>
      <c r="B9" s="52"/>
      <c r="C9" s="1" t="s">
        <v>35</v>
      </c>
      <c r="D9" s="11"/>
      <c r="E9" s="12"/>
      <c r="F9" s="12"/>
    </row>
    <row r="10" spans="1:6" ht="18.75" x14ac:dyDescent="0.3">
      <c r="A10" s="67"/>
      <c r="B10" s="67"/>
      <c r="C10" s="67"/>
      <c r="D10" s="67"/>
    </row>
    <row r="11" spans="1:6" ht="18.75" customHeight="1" x14ac:dyDescent="0.3">
      <c r="A11" s="75" t="s">
        <v>22</v>
      </c>
      <c r="B11" s="76"/>
      <c r="C11" s="76"/>
      <c r="D11" s="76"/>
    </row>
    <row r="12" spans="1:6" ht="18" customHeight="1" x14ac:dyDescent="0.3">
      <c r="A12" s="1"/>
      <c r="B12" s="53"/>
      <c r="C12" s="3"/>
      <c r="D12" s="1"/>
    </row>
    <row r="13" spans="1:6" ht="18.75" customHeight="1" x14ac:dyDescent="0.3">
      <c r="A13" s="75" t="s">
        <v>12</v>
      </c>
      <c r="B13" s="75"/>
      <c r="C13" s="75"/>
      <c r="D13" s="75"/>
    </row>
    <row r="14" spans="1:6" ht="18.75" x14ac:dyDescent="0.3">
      <c r="A14" s="6">
        <v>1354500000</v>
      </c>
      <c r="B14" s="77"/>
      <c r="C14" s="67"/>
      <c r="D14" s="1"/>
    </row>
    <row r="15" spans="1:6" ht="15" customHeight="1" x14ac:dyDescent="0.3">
      <c r="A15" s="8" t="s">
        <v>0</v>
      </c>
      <c r="B15" s="52"/>
      <c r="C15" s="4"/>
      <c r="D15" s="4" t="s">
        <v>4</v>
      </c>
    </row>
    <row r="16" spans="1:6" ht="26.25" x14ac:dyDescent="0.25">
      <c r="A16" s="9" t="s">
        <v>17</v>
      </c>
      <c r="B16" s="80" t="s">
        <v>1</v>
      </c>
      <c r="C16" s="81"/>
      <c r="D16" s="10" t="s">
        <v>2</v>
      </c>
    </row>
    <row r="17" spans="1:17" ht="18.75" x14ac:dyDescent="0.3">
      <c r="A17" s="82" t="s">
        <v>3</v>
      </c>
      <c r="B17" s="83"/>
      <c r="C17" s="84"/>
      <c r="D17" s="7">
        <f>D32+D33+D34+D35+D23+D30</f>
        <v>164808651</v>
      </c>
    </row>
    <row r="18" spans="1:17" ht="35.25" customHeight="1" x14ac:dyDescent="0.3">
      <c r="A18" s="42">
        <v>41031100</v>
      </c>
      <c r="B18" s="78" t="s">
        <v>21</v>
      </c>
      <c r="C18" s="79"/>
      <c r="D18" s="43">
        <v>5976300</v>
      </c>
    </row>
    <row r="19" spans="1:17" ht="22.5" customHeight="1" x14ac:dyDescent="0.25">
      <c r="A19" s="13">
        <v>41033900</v>
      </c>
      <c r="B19" s="85" t="s">
        <v>6</v>
      </c>
      <c r="C19" s="86"/>
      <c r="D19" s="15">
        <v>107824700</v>
      </c>
    </row>
    <row r="20" spans="1:17" ht="36.75" customHeight="1" x14ac:dyDescent="0.25">
      <c r="A20" s="13">
        <v>41035400</v>
      </c>
      <c r="B20" s="85" t="s">
        <v>47</v>
      </c>
      <c r="C20" s="86"/>
      <c r="D20" s="15">
        <v>290100</v>
      </c>
    </row>
    <row r="21" spans="1:17" ht="49.5" customHeight="1" x14ac:dyDescent="0.25">
      <c r="A21" s="13">
        <v>41036000</v>
      </c>
      <c r="B21" s="85" t="s">
        <v>48</v>
      </c>
      <c r="C21" s="86"/>
      <c r="D21" s="15">
        <f>2515700+151100+10000000</f>
        <v>12666800</v>
      </c>
    </row>
    <row r="22" spans="1:17" ht="36" customHeight="1" x14ac:dyDescent="0.25">
      <c r="A22" s="47">
        <v>41036300</v>
      </c>
      <c r="B22" s="73" t="s">
        <v>26</v>
      </c>
      <c r="C22" s="74"/>
      <c r="D22" s="15">
        <v>13005800</v>
      </c>
    </row>
    <row r="23" spans="1:17" ht="17.25" x14ac:dyDescent="0.25">
      <c r="A23" s="16">
        <v>990000000</v>
      </c>
      <c r="B23" s="71" t="s">
        <v>5</v>
      </c>
      <c r="C23" s="72"/>
      <c r="D23" s="18">
        <f>D18+D19+D20+D21+D22</f>
        <v>139763700</v>
      </c>
    </row>
    <row r="24" spans="1:17" ht="37.5" customHeight="1" x14ac:dyDescent="0.25">
      <c r="A24" s="46">
        <v>41051000</v>
      </c>
      <c r="B24" s="69" t="s">
        <v>25</v>
      </c>
      <c r="C24" s="70"/>
      <c r="D24" s="15">
        <f>1714500+70000</f>
        <v>1784500</v>
      </c>
      <c r="Q24" t="s">
        <v>50</v>
      </c>
    </row>
    <row r="25" spans="1:17" ht="38.25" hidden="1" customHeight="1" x14ac:dyDescent="0.25">
      <c r="A25" s="48"/>
      <c r="B25" s="87"/>
      <c r="C25" s="88"/>
      <c r="D25" s="15"/>
    </row>
    <row r="26" spans="1:17" ht="38.25" customHeight="1" x14ac:dyDescent="0.25">
      <c r="A26" s="48">
        <v>41050300</v>
      </c>
      <c r="B26" s="87" t="s">
        <v>58</v>
      </c>
      <c r="C26" s="88"/>
      <c r="D26" s="15">
        <v>12052000</v>
      </c>
    </row>
    <row r="27" spans="1:17" ht="240" customHeight="1" x14ac:dyDescent="0.25">
      <c r="A27" s="48">
        <v>41050400</v>
      </c>
      <c r="B27" s="87" t="s">
        <v>56</v>
      </c>
      <c r="C27" s="88"/>
      <c r="D27" s="15">
        <v>7829533</v>
      </c>
    </row>
    <row r="28" spans="1:17" ht="84.75" customHeight="1" x14ac:dyDescent="0.25">
      <c r="A28" s="48">
        <v>41059300</v>
      </c>
      <c r="B28" s="87" t="s">
        <v>30</v>
      </c>
      <c r="C28" s="88"/>
      <c r="D28" s="15">
        <f>823471-12713</f>
        <v>810758</v>
      </c>
      <c r="G28" t="s">
        <v>49</v>
      </c>
    </row>
    <row r="29" spans="1:17" ht="25.5" customHeight="1" x14ac:dyDescent="0.25">
      <c r="A29" s="13">
        <v>41053900</v>
      </c>
      <c r="B29" s="85" t="s">
        <v>23</v>
      </c>
      <c r="C29" s="86"/>
      <c r="D29" s="15">
        <f>400000</f>
        <v>400000</v>
      </c>
    </row>
    <row r="30" spans="1:17" ht="17.25" x14ac:dyDescent="0.25">
      <c r="A30" s="16">
        <v>1310000000</v>
      </c>
      <c r="B30" s="71" t="s">
        <v>41</v>
      </c>
      <c r="C30" s="72"/>
      <c r="D30" s="18">
        <f>D24+D27+D28+D29+D26</f>
        <v>22876791</v>
      </c>
    </row>
    <row r="31" spans="1:17" ht="17.25" x14ac:dyDescent="0.25">
      <c r="A31" s="13">
        <v>41053900</v>
      </c>
      <c r="B31" s="85" t="s">
        <v>23</v>
      </c>
      <c r="C31" s="86"/>
      <c r="D31" s="15">
        <f>D32+D33+D35+D34</f>
        <v>2168160</v>
      </c>
    </row>
    <row r="32" spans="1:17" ht="17.25" x14ac:dyDescent="0.25">
      <c r="A32" s="16">
        <v>1350800000</v>
      </c>
      <c r="B32" s="96" t="s">
        <v>43</v>
      </c>
      <c r="C32" s="72"/>
      <c r="D32" s="18">
        <f>341180+60800</f>
        <v>401980</v>
      </c>
    </row>
    <row r="33" spans="1:4" ht="17.25" x14ac:dyDescent="0.25">
      <c r="A33" s="16">
        <v>1357100000</v>
      </c>
      <c r="B33" s="96" t="s">
        <v>44</v>
      </c>
      <c r="C33" s="72"/>
      <c r="D33" s="18">
        <f>341180+83820</f>
        <v>425000</v>
      </c>
    </row>
    <row r="34" spans="1:4" ht="17.25" x14ac:dyDescent="0.25">
      <c r="A34" s="61">
        <v>1353100000</v>
      </c>
      <c r="B34" s="71" t="s">
        <v>45</v>
      </c>
      <c r="C34" s="72"/>
      <c r="D34" s="18">
        <v>1000000</v>
      </c>
    </row>
    <row r="35" spans="1:4" ht="17.25" x14ac:dyDescent="0.25">
      <c r="A35" s="20">
        <v>1750600000</v>
      </c>
      <c r="B35" s="96" t="s">
        <v>46</v>
      </c>
      <c r="C35" s="97"/>
      <c r="D35" s="18">
        <f>341180</f>
        <v>341180</v>
      </c>
    </row>
    <row r="36" spans="1:4" ht="17.25" x14ac:dyDescent="0.25">
      <c r="A36" s="98" t="s">
        <v>7</v>
      </c>
      <c r="B36" s="99"/>
      <c r="C36" s="100"/>
      <c r="D36" s="65">
        <v>4000000</v>
      </c>
    </row>
    <row r="37" spans="1:4" ht="42" customHeight="1" x14ac:dyDescent="0.25">
      <c r="A37" s="48">
        <v>41053400</v>
      </c>
      <c r="B37" s="87" t="s">
        <v>55</v>
      </c>
      <c r="C37" s="88"/>
      <c r="D37" s="15">
        <v>4000000</v>
      </c>
    </row>
    <row r="38" spans="1:4" ht="17.25" x14ac:dyDescent="0.25">
      <c r="A38" s="16">
        <v>1310000000</v>
      </c>
      <c r="B38" s="71" t="s">
        <v>41</v>
      </c>
      <c r="C38" s="72"/>
      <c r="D38" s="34">
        <f>D37</f>
        <v>4000000</v>
      </c>
    </row>
    <row r="39" spans="1:4" ht="17.25" x14ac:dyDescent="0.25">
      <c r="A39" s="36" t="s">
        <v>8</v>
      </c>
      <c r="B39" s="90" t="s">
        <v>9</v>
      </c>
      <c r="C39" s="91"/>
      <c r="D39" s="37">
        <f>D40+D41</f>
        <v>168808651</v>
      </c>
    </row>
    <row r="40" spans="1:4" ht="17.25" x14ac:dyDescent="0.25">
      <c r="A40" s="22" t="s">
        <v>8</v>
      </c>
      <c r="B40" s="92" t="s">
        <v>11</v>
      </c>
      <c r="C40" s="93"/>
      <c r="D40" s="15">
        <f>D17</f>
        <v>164808651</v>
      </c>
    </row>
    <row r="41" spans="1:4" ht="15.75" customHeight="1" x14ac:dyDescent="0.25">
      <c r="A41" s="22" t="s">
        <v>8</v>
      </c>
      <c r="B41" s="92" t="s">
        <v>10</v>
      </c>
      <c r="C41" s="93"/>
      <c r="D41" s="26">
        <f>D38</f>
        <v>4000000</v>
      </c>
    </row>
    <row r="42" spans="1:4" ht="18.75" hidden="1" x14ac:dyDescent="0.3">
      <c r="A42" s="24"/>
      <c r="B42" s="28"/>
      <c r="C42" s="24"/>
      <c r="D42" s="1"/>
    </row>
    <row r="43" spans="1:4" ht="18.75" x14ac:dyDescent="0.3">
      <c r="A43" s="24"/>
      <c r="B43" s="94" t="s">
        <v>16</v>
      </c>
      <c r="C43" s="95"/>
      <c r="D43" s="1"/>
    </row>
    <row r="44" spans="1:4" ht="65.25" x14ac:dyDescent="0.3">
      <c r="A44" s="40" t="s">
        <v>19</v>
      </c>
      <c r="B44" s="41" t="s">
        <v>15</v>
      </c>
      <c r="C44" s="41" t="s">
        <v>13</v>
      </c>
      <c r="D44" s="60" t="s">
        <v>2</v>
      </c>
    </row>
    <row r="45" spans="1:4" ht="17.25" x14ac:dyDescent="0.25">
      <c r="A45" s="89" t="s">
        <v>14</v>
      </c>
      <c r="B45" s="89"/>
      <c r="C45" s="89"/>
      <c r="D45" s="25">
        <f>D53+D55+D57+D59+D61</f>
        <v>14023910</v>
      </c>
    </row>
    <row r="46" spans="1:4" ht="17.25" hidden="1" x14ac:dyDescent="0.25">
      <c r="A46" s="32"/>
      <c r="B46" s="49"/>
      <c r="C46" s="14"/>
      <c r="D46" s="26"/>
    </row>
    <row r="47" spans="1:4" ht="17.25" hidden="1" x14ac:dyDescent="0.25">
      <c r="A47" s="32"/>
      <c r="B47" s="49"/>
      <c r="C47" s="14"/>
      <c r="D47" s="26"/>
    </row>
    <row r="48" spans="1:4" ht="17.25" hidden="1" x14ac:dyDescent="0.25">
      <c r="A48" s="32"/>
      <c r="B48" s="49"/>
      <c r="C48" s="14"/>
      <c r="D48" s="26"/>
    </row>
    <row r="49" spans="1:6" ht="18.75" hidden="1" x14ac:dyDescent="0.3">
      <c r="A49" s="33"/>
      <c r="B49" s="30"/>
      <c r="C49" s="31"/>
      <c r="D49" s="25"/>
    </row>
    <row r="51" spans="1:6" ht="40.5" x14ac:dyDescent="0.25">
      <c r="A51" s="32" t="s">
        <v>18</v>
      </c>
      <c r="B51" s="49">
        <v>9770</v>
      </c>
      <c r="C51" s="50" t="s">
        <v>38</v>
      </c>
      <c r="D51" s="26">
        <v>10000</v>
      </c>
    </row>
    <row r="52" spans="1:6" ht="32.25" x14ac:dyDescent="0.25">
      <c r="A52" s="32" t="s">
        <v>59</v>
      </c>
      <c r="B52" s="66">
        <v>9150</v>
      </c>
      <c r="C52" s="50" t="s">
        <v>61</v>
      </c>
      <c r="D52" s="26">
        <v>300000</v>
      </c>
    </row>
    <row r="53" spans="1:6" ht="18.75" x14ac:dyDescent="0.3">
      <c r="A53" s="33" t="s">
        <v>39</v>
      </c>
      <c r="B53" s="30"/>
      <c r="C53" s="31" t="s">
        <v>36</v>
      </c>
      <c r="D53" s="25">
        <f>D51+D52</f>
        <v>310000</v>
      </c>
    </row>
    <row r="54" spans="1:6" ht="39.75" customHeight="1" x14ac:dyDescent="0.3">
      <c r="A54" s="32" t="s">
        <v>37</v>
      </c>
      <c r="B54" s="30">
        <v>9770</v>
      </c>
      <c r="C54" s="51" t="s">
        <v>51</v>
      </c>
      <c r="D54" s="26">
        <v>535910</v>
      </c>
    </row>
    <row r="55" spans="1:6" ht="37.5" x14ac:dyDescent="0.3">
      <c r="A55" s="64">
        <v>1355800000</v>
      </c>
      <c r="B55" s="30"/>
      <c r="C55" s="31" t="s">
        <v>42</v>
      </c>
      <c r="D55" s="25">
        <f>D54</f>
        <v>535910</v>
      </c>
    </row>
    <row r="56" spans="1:6" ht="40.5" x14ac:dyDescent="0.25">
      <c r="A56" s="32" t="s">
        <v>18</v>
      </c>
      <c r="B56" s="49">
        <v>9770</v>
      </c>
      <c r="C56" s="14" t="s">
        <v>24</v>
      </c>
      <c r="D56" s="26">
        <f>D57</f>
        <v>1200000</v>
      </c>
      <c r="F56" s="59"/>
    </row>
    <row r="57" spans="1:6" ht="34.5" x14ac:dyDescent="0.25">
      <c r="A57" s="16">
        <v>1350800000</v>
      </c>
      <c r="B57" s="17"/>
      <c r="C57" s="21" t="s">
        <v>43</v>
      </c>
      <c r="D57" s="25">
        <v>1200000</v>
      </c>
    </row>
    <row r="58" spans="1:6" ht="40.5" x14ac:dyDescent="0.25">
      <c r="A58" s="32" t="s">
        <v>18</v>
      </c>
      <c r="B58" s="49">
        <v>9770</v>
      </c>
      <c r="C58" s="14" t="s">
        <v>20</v>
      </c>
      <c r="D58" s="26">
        <f>D59</f>
        <v>1180000</v>
      </c>
    </row>
    <row r="59" spans="1:6" ht="35.25" customHeight="1" x14ac:dyDescent="0.25">
      <c r="A59" s="16">
        <v>1357100000</v>
      </c>
      <c r="B59" s="17"/>
      <c r="C59" s="21" t="s">
        <v>44</v>
      </c>
      <c r="D59" s="25">
        <v>1180000</v>
      </c>
    </row>
    <row r="60" spans="1:6" ht="34.5" x14ac:dyDescent="0.25">
      <c r="A60" s="13">
        <v>3719800</v>
      </c>
      <c r="B60" s="49">
        <v>9800</v>
      </c>
      <c r="C60" s="14" t="s">
        <v>40</v>
      </c>
      <c r="D60" s="26">
        <f>4534000+2800000+70000+2064000+200000+1000000+130000</f>
        <v>10798000</v>
      </c>
    </row>
    <row r="61" spans="1:6" ht="17.25" x14ac:dyDescent="0.25">
      <c r="A61" s="16">
        <v>9900000000</v>
      </c>
      <c r="B61" s="49"/>
      <c r="C61" s="21" t="s">
        <v>5</v>
      </c>
      <c r="D61" s="25">
        <f>D60</f>
        <v>10798000</v>
      </c>
    </row>
    <row r="62" spans="1:6" ht="17.25" hidden="1" x14ac:dyDescent="0.25">
      <c r="A62" s="13"/>
      <c r="B62" s="49"/>
      <c r="C62" s="14"/>
      <c r="D62" s="26"/>
    </row>
    <row r="63" spans="1:6" ht="17.25" hidden="1" x14ac:dyDescent="0.25">
      <c r="A63" s="16"/>
      <c r="B63" s="49"/>
      <c r="C63" s="21"/>
      <c r="D63" s="25"/>
    </row>
    <row r="64" spans="1:6" ht="17.25" x14ac:dyDescent="0.25">
      <c r="A64" s="89" t="s">
        <v>54</v>
      </c>
      <c r="B64" s="89"/>
      <c r="C64" s="89"/>
      <c r="D64" s="25">
        <f>D70</f>
        <v>300000</v>
      </c>
    </row>
    <row r="65" spans="1:4" ht="17.25" hidden="1" x14ac:dyDescent="0.25">
      <c r="A65" s="32"/>
      <c r="B65" s="49"/>
      <c r="C65" s="14"/>
      <c r="D65" s="26"/>
    </row>
    <row r="66" spans="1:4" ht="17.25" hidden="1" x14ac:dyDescent="0.25">
      <c r="A66" s="32"/>
      <c r="B66" s="55"/>
      <c r="C66" s="14"/>
      <c r="D66" s="26"/>
    </row>
    <row r="67" spans="1:4" ht="17.25" hidden="1" x14ac:dyDescent="0.25">
      <c r="A67" s="16"/>
      <c r="B67" s="56"/>
      <c r="C67" s="19"/>
      <c r="D67" s="25"/>
    </row>
    <row r="68" spans="1:4" ht="17.25" hidden="1" x14ac:dyDescent="0.25">
      <c r="A68" s="16"/>
      <c r="B68" s="49"/>
      <c r="C68" s="21"/>
      <c r="D68" s="35"/>
    </row>
    <row r="69" spans="1:4" ht="47.25" x14ac:dyDescent="0.25">
      <c r="A69" s="32" t="s">
        <v>52</v>
      </c>
      <c r="B69" s="62">
        <v>9720</v>
      </c>
      <c r="C69" s="63" t="s">
        <v>53</v>
      </c>
      <c r="D69" s="26">
        <v>300000</v>
      </c>
    </row>
    <row r="70" spans="1:4" ht="18.75" x14ac:dyDescent="0.3">
      <c r="A70" s="33" t="s">
        <v>39</v>
      </c>
      <c r="B70" s="30"/>
      <c r="C70" s="31" t="s">
        <v>36</v>
      </c>
      <c r="D70" s="25">
        <f>D69+D86</f>
        <v>300000</v>
      </c>
    </row>
    <row r="71" spans="1:4" ht="17.25" x14ac:dyDescent="0.25">
      <c r="A71" s="36" t="s">
        <v>8</v>
      </c>
      <c r="B71" s="57" t="s">
        <v>8</v>
      </c>
      <c r="C71" s="38" t="s">
        <v>9</v>
      </c>
      <c r="D71" s="39">
        <f>D72+D73</f>
        <v>14323910</v>
      </c>
    </row>
    <row r="72" spans="1:4" ht="17.25" x14ac:dyDescent="0.25">
      <c r="A72" s="22" t="s">
        <v>8</v>
      </c>
      <c r="B72" s="49" t="s">
        <v>8</v>
      </c>
      <c r="C72" s="23" t="s">
        <v>11</v>
      </c>
      <c r="D72" s="26">
        <f>D45</f>
        <v>14023910</v>
      </c>
    </row>
    <row r="73" spans="1:4" ht="17.25" x14ac:dyDescent="0.25">
      <c r="A73" s="22" t="s">
        <v>8</v>
      </c>
      <c r="B73" s="49" t="s">
        <v>8</v>
      </c>
      <c r="C73" s="23" t="s">
        <v>10</v>
      </c>
      <c r="D73" s="26">
        <f>D64</f>
        <v>300000</v>
      </c>
    </row>
    <row r="74" spans="1:4" ht="17.25" x14ac:dyDescent="0.25">
      <c r="A74" s="24"/>
      <c r="B74" s="28"/>
      <c r="C74" s="24"/>
      <c r="D74" s="27"/>
    </row>
    <row r="75" spans="1:4" ht="17.25" x14ac:dyDescent="0.25">
      <c r="A75" s="28" t="s">
        <v>33</v>
      </c>
      <c r="B75" s="28"/>
      <c r="C75" s="29"/>
      <c r="D75" s="29" t="s">
        <v>34</v>
      </c>
    </row>
    <row r="76" spans="1:4" ht="18.75" x14ac:dyDescent="0.3">
      <c r="A76" s="5"/>
      <c r="B76" s="58"/>
      <c r="C76" s="5"/>
      <c r="D76" s="2"/>
    </row>
  </sheetData>
  <mergeCells count="36">
    <mergeCell ref="B37:C37"/>
    <mergeCell ref="B38:C38"/>
    <mergeCell ref="B31:C31"/>
    <mergeCell ref="B33:C33"/>
    <mergeCell ref="B20:C20"/>
    <mergeCell ref="B29:C29"/>
    <mergeCell ref="B25:C25"/>
    <mergeCell ref="B23:C23"/>
    <mergeCell ref="B27:C27"/>
    <mergeCell ref="B21:C21"/>
    <mergeCell ref="B35:C35"/>
    <mergeCell ref="B32:C32"/>
    <mergeCell ref="B28:C28"/>
    <mergeCell ref="B34:C34"/>
    <mergeCell ref="A36:C36"/>
    <mergeCell ref="A64:C64"/>
    <mergeCell ref="B39:C39"/>
    <mergeCell ref="B40:C40"/>
    <mergeCell ref="B41:C41"/>
    <mergeCell ref="B43:C43"/>
    <mergeCell ref="A45:C45"/>
    <mergeCell ref="C2:D2"/>
    <mergeCell ref="C3:D3"/>
    <mergeCell ref="C4:D4"/>
    <mergeCell ref="B24:C24"/>
    <mergeCell ref="B30:C30"/>
    <mergeCell ref="B22:C22"/>
    <mergeCell ref="A13:D13"/>
    <mergeCell ref="A10:D10"/>
    <mergeCell ref="A11:D11"/>
    <mergeCell ref="B14:C14"/>
    <mergeCell ref="B18:C18"/>
    <mergeCell ref="B16:C16"/>
    <mergeCell ref="A17:C17"/>
    <mergeCell ref="B19:C19"/>
    <mergeCell ref="B26:C26"/>
  </mergeCells>
  <phoneticPr fontId="0" type="noConversion"/>
  <pageMargins left="1.1811023622047245" right="0.39370078740157483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20230629</cp:lastModifiedBy>
  <cp:lastPrinted>2026-02-18T12:12:14Z</cp:lastPrinted>
  <dcterms:created xsi:type="dcterms:W3CDTF">2020-12-13T14:40:25Z</dcterms:created>
  <dcterms:modified xsi:type="dcterms:W3CDTF">2026-08-12T09:35:09Z</dcterms:modified>
</cp:coreProperties>
</file>