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630" yWindow="615" windowWidth="19440" windowHeight="11445"/>
  </bookViews>
  <sheets>
    <sheet name="Лист1" sheetId="1" r:id="rId1"/>
  </sheets>
  <calcPr calcId="162913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G67" i="1" l="1"/>
  <c r="G66" i="1"/>
  <c r="G65" i="1"/>
  <c r="G64" i="1"/>
  <c r="G63" i="1"/>
  <c r="G60" i="1" s="1"/>
  <c r="G61" i="1"/>
  <c r="J60" i="1"/>
  <c r="I60" i="1"/>
  <c r="H60" i="1"/>
  <c r="G59" i="1"/>
  <c r="G58" i="1"/>
  <c r="G57" i="1"/>
  <c r="G56" i="1"/>
  <c r="G55" i="1"/>
  <c r="G54" i="1"/>
  <c r="G50" i="1" s="1"/>
  <c r="G53" i="1"/>
  <c r="G52" i="1"/>
  <c r="G51" i="1"/>
  <c r="J50" i="1"/>
  <c r="I50" i="1"/>
  <c r="H50" i="1"/>
  <c r="G49" i="1"/>
  <c r="G48" i="1" s="1"/>
  <c r="J48" i="1"/>
  <c r="I48" i="1"/>
  <c r="H48" i="1"/>
  <c r="G47" i="1"/>
  <c r="G46" i="1"/>
  <c r="G44" i="1"/>
  <c r="G43" i="1"/>
  <c r="G42" i="1"/>
  <c r="J41" i="1"/>
  <c r="I41" i="1"/>
  <c r="G41" i="1" s="1"/>
  <c r="G40" i="1"/>
  <c r="G39" i="1"/>
  <c r="I38" i="1"/>
  <c r="G38" i="1" s="1"/>
  <c r="G37" i="1"/>
  <c r="G36" i="1"/>
  <c r="G35" i="1"/>
  <c r="G34" i="1"/>
  <c r="J33" i="1"/>
  <c r="I33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I15" i="1"/>
  <c r="G15" i="1" s="1"/>
  <c r="G14" i="1" s="1"/>
  <c r="J14" i="1"/>
  <c r="J68" i="1" s="1"/>
  <c r="H14" i="1"/>
  <c r="H68" i="1" s="1"/>
  <c r="G68" i="1" l="1"/>
  <c r="I14" i="1"/>
  <c r="I68" i="1" s="1"/>
</calcChain>
</file>

<file path=xl/sharedStrings.xml><?xml version="1.0" encoding="utf-8"?>
<sst xmlns="http://schemas.openxmlformats.org/spreadsheetml/2006/main" count="328" uniqueCount="248">
  <si>
    <t>Додаток 5</t>
  </si>
  <si>
    <t>до рішення міської ради</t>
  </si>
  <si>
    <t xml:space="preserve">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</si>
  <si>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</si>
  <si>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</si>
  <si>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</si>
  <si>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</si>
  <si>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</si>
  <si>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</si>
  <si>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</si>
  <si>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</si>
  <si>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</si>
  <si>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</si>
  <si>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</si>
  <si>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</si>
  <si>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</si>
  <si>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</si>
  <si>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</si>
  <si>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</si>
  <si>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0210150</t>
  </si>
  <si>
    <t>0150</t>
  </si>
  <si>
    <t>0111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</si>
  <si>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</si>
  <si>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</si>
  <si>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</si>
  <si>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</si>
  <si>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</si>
  <si>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</si>
  <si>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</si>
  <si>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</si>
  <si>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</si>
  <si>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</si>
  <si>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</si>
  <si>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</si>
  <si>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</si>
  <si>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</si>
  <si>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</si>
  <si>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</si>
  <si>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</si>
  <si>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</si>
  <si>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</si>
  <si>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</si>
  <si>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</si>
  <si>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</si>
  <si>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</si>
  <si>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</si>
  <si>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</si>
  <si>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</si>
  <si>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</si>
  <si>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</si>
  <si>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</si>
  <si>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</si>
  <si>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</si>
  <si>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</si>
  <si>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</si>
  <si>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</si>
  <si>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</si>
  <si>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</si>
  <si>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</si>
  <si>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</si>
  <si>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</si>
  <si>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</si>
  <si>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6011</t>
  </si>
  <si>
    <t>0610</t>
  </si>
  <si>
    <t>Експлуатація та технічне обслуговування житлового фонду</t>
  </si>
  <si>
    <t>Програма підтримки об’єднань співвласників багатоквартирних будинків (ОСББ) у м.Броди на 2022-2024 роки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</si>
  <si>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</si>
  <si>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</si>
  <si>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</si>
  <si>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</si>
  <si>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</si>
  <si>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</si>
  <si>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</si>
  <si>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</si>
  <si>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</si>
  <si>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</si>
  <si>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</si>
  <si>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</si>
  <si>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</si>
  <si>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</si>
  <si>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</si>
  <si>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</si>
  <si>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</si>
  <si>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</si>
  <si>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</si>
  <si>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</si>
  <si>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</si>
  <si>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</si>
  <si>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</si>
  <si>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</si>
  <si>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Програма забезпечення житлом дітей сиріт та дітей позбавлених батьківського піклування та осіб з їх числа у Бродівській міській раді  на  2022-2024 роки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</si>
  <si>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</si>
  <si>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</si>
  <si>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</si>
  <si>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</si>
  <si>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</si>
  <si>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від 21.07.2021 р. №332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</si>
  <si>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</si>
  <si>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</si>
  <si>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</si>
  <si>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</si>
  <si>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</si>
  <si>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</si>
  <si>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</si>
  <si>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</si>
  <si>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</si>
  <si>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</si>
  <si>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</si>
  <si>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</si>
  <si>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</si>
  <si>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</si>
  <si>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</si>
  <si>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</si>
  <si>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</si>
  <si>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0217640</t>
  </si>
  <si>
    <t>0470</t>
  </si>
  <si>
    <t>Заходи з енергозбереження</t>
  </si>
  <si>
    <t xml:space="preserve">Програма «Тепла оселя» 
відшкодування з  бюджету Бродівської міської ради частини тіла кредитів, отриманих об’єднаннями співвласників багатоквартирних будинків, які беруть участь у Програмі підтримки енергомодернізації багатоквартирних будинків «ЕНЕРГОДІМ» державної установи «Фонд енергоефективності», на 2022-2023 роки»
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</si>
  <si>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</si>
  <si>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</si>
  <si>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</si>
  <si>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</si>
  <si>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</si>
  <si>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0217680</t>
  </si>
  <si>
    <t>7680</t>
  </si>
  <si>
    <t>Членські внески до асоціацій органів місцевого самоврядування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</si>
  <si>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</si>
  <si>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</si>
  <si>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</si>
  <si>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</si>
  <si>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</si>
  <si>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0218130</t>
  </si>
  <si>
    <t>8130</t>
  </si>
  <si>
    <t>Забезпечення діяльності місцевої пожежної охорони</t>
  </si>
  <si>
    <t>Програма забезпечення діяльності місцевої пожежної охорони Бродівської міської ради на 2022-2024 роки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</si>
  <si>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</si>
  <si>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</si>
  <si>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</si>
  <si>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</si>
  <si>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</si>
  <si>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</si>
  <si>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</si>
  <si>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</si>
  <si>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</si>
  <si>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від  26.10.2021 р. №475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</si>
  <si>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</si>
  <si>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</si>
  <si>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</si>
  <si>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</si>
  <si>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</si>
  <si>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</si>
  <si>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</si>
  <si>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</si>
  <si>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</si>
  <si>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</si>
  <si>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</si>
  <si>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</si>
  <si>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</si>
  <si>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</si>
  <si>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</si>
  <si>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</si>
  <si>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</si>
  <si>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</si>
  <si>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</si>
  <si>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</si>
  <si>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</si>
  <si>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</si>
  <si>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</si>
  <si>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</si>
  <si>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</si>
  <si>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</si>
  <si>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</si>
  <si>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</si>
  <si>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</si>
  <si>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</si>
  <si>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</si>
  <si>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</si>
  <si>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</si>
  <si>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</si>
  <si>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</si>
  <si>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</si>
  <si>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</si>
  <si>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</si>
  <si>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</si>
  <si>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</si>
  <si>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</si>
  <si>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</si>
  <si>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 xml:space="preserve">Програми придбання житла для окремих категорій населення у Бродівській міській територіальній громаді  на 2022 рік
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</si>
  <si>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</si>
  <si>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</si>
  <si>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</si>
  <si>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</si>
  <si>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</si>
  <si>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</si>
  <si>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</si>
  <si>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</si>
  <si>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</si>
  <si>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</si>
  <si>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</si>
  <si>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</si>
  <si>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</si>
  <si>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</si>
  <si>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</si>
  <si>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</si>
  <si>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</si>
  <si>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</si>
  <si>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</si>
  <si>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</si>
  <si>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</si>
  <si>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</si>
  <si>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</si>
  <si>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</si>
  <si>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</si>
  <si>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</si>
  <si>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</si>
  <si>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Секретар ради</t>
  </si>
  <si>
    <t>Руслан ШИШКА</t>
  </si>
  <si>
    <t>від 21.12.2021 р. №559</t>
  </si>
  <si>
    <t>від 21.12.2021 р. №560</t>
  </si>
  <si>
    <t>від 21.12.2021 р. №561</t>
  </si>
  <si>
    <t>від 21.12.2021 р. №567</t>
  </si>
  <si>
    <t>від   21.12.2021 р. №575</t>
  </si>
  <si>
    <t>Програма співфінансування капітальних ремонтів будинків у м.Броди на 2022-2024рр.</t>
  </si>
  <si>
    <t>від 21.12.2021 р. №565</t>
  </si>
  <si>
    <t>від 24.12.2020 р. №44, від 21.12.2021р №562</t>
  </si>
  <si>
    <t>від 21.12.2021 р. №566</t>
  </si>
  <si>
    <t>від   21.12.2021 р. №568</t>
  </si>
  <si>
    <t>від 21.12.2021 р. №569</t>
  </si>
  <si>
    <t>від 21.12.2021 р. №570</t>
  </si>
  <si>
    <t>від  21.12. 2021 р. №571</t>
  </si>
  <si>
    <t>від  21.12. 2021 р. №572</t>
  </si>
  <si>
    <t>від 21.12.2021 р. №581</t>
  </si>
  <si>
    <t>від 21.12.2021 р. №582</t>
  </si>
  <si>
    <t>від 21.12.2021 р. №583</t>
  </si>
  <si>
    <t>від 21.12.2021 р. №563</t>
  </si>
  <si>
    <t>від 24.12.2020 № 45</t>
  </si>
  <si>
    <t>Комплексна програма компенсації пільгового проїзду окремих категорій громадян Бродівської міської ради на 2021-2023 роки</t>
  </si>
  <si>
    <t>від 30.08.18 № 694, від  21.12.2021 р. №579</t>
  </si>
  <si>
    <t>від 21.12.2021 р. №574</t>
  </si>
  <si>
    <t>від 21.12.2021 р. №577</t>
  </si>
  <si>
    <t>від  21.12.2021 р. №578</t>
  </si>
  <si>
    <t>від  21.12.2021 р. №564</t>
  </si>
  <si>
    <t>від 21.12.2021 р. №584</t>
  </si>
  <si>
    <t>від  21.12.2021 р. №576</t>
  </si>
  <si>
    <t>від 21.12. 2021 р. №580</t>
  </si>
  <si>
    <t>від21.12.2021 р. №559</t>
  </si>
  <si>
    <t>від  21.12.2021 р. №573</t>
  </si>
  <si>
    <t xml:space="preserve">від 21.12.2021 року № 586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</si>
</sst>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2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3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3" fontId="1" fillId="2" borderId="14" xfId="0" applyNumberFormat="1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0" fontId="5" fillId="0" borderId="8" xfId="0" applyFont="1" applyBorder="1"/>
    <xf numFmtId="0" fontId="5" fillId="0" borderId="14" xfId="0" applyFont="1" applyBorder="1"/>
    <xf numFmtId="49" fontId="1" fillId="2" borderId="14" xfId="0" quotePrefix="1" applyNumberFormat="1" applyFont="1" applyFill="1" applyBorder="1" applyAlignment="1">
      <alignment horizontal="center" vertical="center" wrapText="1"/>
    </xf>
    <xf numFmtId="3" fontId="6" fillId="2" borderId="14" xfId="0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1" fillId="2" borderId="14" xfId="0" applyFont="1" applyFill="1" applyBorder="1" applyAlignment="1">
      <alignment horizontal="left" vertical="center" wrapText="1"/>
    </xf>
    <xf numFmtId="0" fontId="7" fillId="0" borderId="0" xfId="0" applyFont="1"/>
    <xf numFmtId="0" fontId="8" fillId="0" borderId="0" xfId="0" applyFont="1"/>
    <xf numFmtId="0" fontId="9" fillId="2" borderId="14" xfId="0" applyFont="1" applyFill="1" applyBorder="1" applyAlignment="1">
      <alignment vertical="center" wrapText="1"/>
    </xf>
    <xf numFmtId="4" fontId="9" fillId="2" borderId="14" xfId="0" quotePrefix="1" applyNumberFormat="1" applyFont="1" applyFill="1" applyBorder="1" applyAlignment="1">
      <alignment vertical="center" wrapText="1"/>
    </xf>
    <xf numFmtId="0" fontId="10" fillId="2" borderId="14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00"/>
  <sheetViews>
    <sheetView tabSelected="1" topLeftCell="D79" workbookViewId="0">
      <selection activeCell="F15" sqref="F15"/>
    </sheetView>
  </sheetViews>
  <sheetFormatPr defaultColWidth="14.42578125" defaultRowHeight="15" customHeight="1" x14ac:dyDescent="0.2"/>
  <cols>
    <col min="1" max="3" width="12" customWidth="1"/>
    <col min="4" max="4" width="44.42578125" customWidth="1"/>
    <col min="5" max="5" width="58.5703125" customWidth="1"/>
    <col min="6" max="6" width="20.7109375" customWidth="1"/>
    <col min="7" max="7" width="16.140625" customWidth="1"/>
    <col min="8" max="9" width="15.28515625" customWidth="1"/>
    <col min="10" max="10" width="13.7109375" customWidth="1"/>
    <col min="11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/>
      <c r="H1" s="1" t="s">
        <v>0</v>
      </c>
      <c r="I1" s="1"/>
      <c r="J1" s="1"/>
    </row>
    <row r="2" spans="1:10" ht="12.75" customHeight="1" x14ac:dyDescent="0.25">
      <c r="A2" s="1"/>
      <c r="B2" s="1"/>
      <c r="C2" s="1"/>
      <c r="D2" s="1"/>
      <c r="E2" s="1"/>
      <c r="F2" s="1"/>
      <c r="G2" s="1"/>
      <c r="H2" s="1" t="s">
        <v>1</v>
      </c>
      <c r="I2" s="1"/>
      <c r="J2" s="1"/>
    </row>
    <row r="3" spans="1:10" ht="12.75" customHeight="1" x14ac:dyDescent="0.25">
      <c r="A3" s="1"/>
      <c r="B3" s="1"/>
      <c r="C3" s="1"/>
      <c r="D3" s="1"/>
      <c r="E3" s="1"/>
      <c r="F3" s="1"/>
      <c r="G3" s="1"/>
      <c r="H3" s="1" t="s">
        <v>247</v>
      </c>
      <c r="I3" s="1"/>
      <c r="J3" s="1"/>
    </row>
    <row r="4" spans="1:10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9.25" customHeight="1" x14ac:dyDescent="0.25">
      <c r="A5" s="34" t="s">
        <v>2</v>
      </c>
      <c r="B5" s="35"/>
      <c r="C5" s="35"/>
      <c r="D5" s="35"/>
      <c r="E5" s="35"/>
      <c r="F5" s="35"/>
      <c r="G5" s="35"/>
      <c r="H5" s="35"/>
      <c r="I5" s="35"/>
      <c r="J5" s="36"/>
    </row>
    <row r="6" spans="1:10" ht="12.75" hidden="1" customHeight="1" x14ac:dyDescent="0.25">
      <c r="A6" s="37"/>
      <c r="B6" s="35"/>
      <c r="C6" s="35"/>
      <c r="D6" s="35"/>
      <c r="E6" s="35"/>
      <c r="F6" s="35"/>
      <c r="G6" s="35"/>
      <c r="H6" s="35"/>
      <c r="I6" s="35"/>
      <c r="J6" s="36"/>
    </row>
    <row r="7" spans="1:10" ht="12.75" customHeight="1" x14ac:dyDescent="0.25">
      <c r="A7" s="2" t="s">
        <v>3</v>
      </c>
      <c r="B7" s="3"/>
      <c r="C7" s="3"/>
      <c r="D7" s="3"/>
      <c r="E7" s="3"/>
      <c r="F7" s="3"/>
      <c r="G7" s="3"/>
      <c r="H7" s="3"/>
      <c r="I7" s="3"/>
      <c r="J7" s="3"/>
    </row>
    <row r="8" spans="1:10" ht="12.75" customHeight="1" x14ac:dyDescent="0.25">
      <c r="A8" s="1" t="s">
        <v>4</v>
      </c>
      <c r="B8" s="1"/>
      <c r="C8" s="1"/>
      <c r="D8" s="1"/>
      <c r="E8" s="1"/>
      <c r="F8" s="1"/>
      <c r="G8" s="1"/>
      <c r="H8" s="1"/>
      <c r="I8" s="1"/>
      <c r="J8" s="1" t="s">
        <v>5</v>
      </c>
    </row>
    <row r="9" spans="1:10" ht="12.75" customHeight="1" x14ac:dyDescent="0.2">
      <c r="A9" s="38" t="s">
        <v>6</v>
      </c>
      <c r="B9" s="38" t="s">
        <v>7</v>
      </c>
      <c r="C9" s="38" t="s">
        <v>8</v>
      </c>
      <c r="D9" s="38" t="s">
        <v>9</v>
      </c>
      <c r="E9" s="38" t="s">
        <v>10</v>
      </c>
      <c r="F9" s="38" t="s">
        <v>11</v>
      </c>
      <c r="G9" s="41" t="s">
        <v>12</v>
      </c>
      <c r="H9" s="41" t="s">
        <v>13</v>
      </c>
      <c r="I9" s="44" t="s">
        <v>14</v>
      </c>
      <c r="J9" s="45"/>
    </row>
    <row r="10" spans="1:10" ht="12.75" customHeight="1" x14ac:dyDescent="0.2">
      <c r="A10" s="39"/>
      <c r="B10" s="39"/>
      <c r="C10" s="39"/>
      <c r="D10" s="39"/>
      <c r="E10" s="39"/>
      <c r="F10" s="39"/>
      <c r="G10" s="42"/>
      <c r="H10" s="42"/>
      <c r="I10" s="38" t="s">
        <v>15</v>
      </c>
      <c r="J10" s="38" t="s">
        <v>16</v>
      </c>
    </row>
    <row r="11" spans="1:10" ht="12.75" customHeight="1" x14ac:dyDescent="0.2">
      <c r="A11" s="39"/>
      <c r="B11" s="39"/>
      <c r="C11" s="39"/>
      <c r="D11" s="39"/>
      <c r="E11" s="39"/>
      <c r="F11" s="39"/>
      <c r="G11" s="42"/>
      <c r="H11" s="42"/>
      <c r="I11" s="39"/>
      <c r="J11" s="39"/>
    </row>
    <row r="12" spans="1:10" ht="44.25" customHeight="1" x14ac:dyDescent="0.2">
      <c r="A12" s="40"/>
      <c r="B12" s="40"/>
      <c r="C12" s="40"/>
      <c r="D12" s="40"/>
      <c r="E12" s="40"/>
      <c r="F12" s="40"/>
      <c r="G12" s="43"/>
      <c r="H12" s="43"/>
      <c r="I12" s="40"/>
      <c r="J12" s="40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12.75" customHeight="1" x14ac:dyDescent="0.2">
      <c r="A14" s="5" t="s">
        <v>17</v>
      </c>
      <c r="B14" s="6"/>
      <c r="C14" s="7"/>
      <c r="D14" s="8" t="s">
        <v>18</v>
      </c>
      <c r="E14" s="9"/>
      <c r="F14" s="9"/>
      <c r="G14" s="10">
        <f t="shared" ref="G14:J14" si="0">SUM(G15:G47)</f>
        <v>64432100</v>
      </c>
      <c r="H14" s="10">
        <f t="shared" si="0"/>
        <v>40104900</v>
      </c>
      <c r="I14" s="10">
        <f t="shared" si="0"/>
        <v>24327200</v>
      </c>
      <c r="J14" s="10">
        <f t="shared" si="0"/>
        <v>23712000</v>
      </c>
    </row>
    <row r="15" spans="1:10" ht="83.25" customHeight="1" x14ac:dyDescent="0.2">
      <c r="A15" s="11" t="s">
        <v>19</v>
      </c>
      <c r="B15" s="11" t="s">
        <v>20</v>
      </c>
      <c r="C15" s="12" t="s">
        <v>21</v>
      </c>
      <c r="D15" s="13" t="s">
        <v>22</v>
      </c>
      <c r="E15" s="14" t="s">
        <v>23</v>
      </c>
      <c r="F15" s="14" t="s">
        <v>217</v>
      </c>
      <c r="G15" s="15">
        <f t="shared" ref="G15:G28" si="1">H15+I15</f>
        <v>200000</v>
      </c>
      <c r="H15" s="15">
        <v>200000</v>
      </c>
      <c r="I15" s="15">
        <f>J15</f>
        <v>0</v>
      </c>
      <c r="J15" s="15"/>
    </row>
    <row r="16" spans="1:10" ht="54" customHeight="1" x14ac:dyDescent="0.2">
      <c r="A16" s="11" t="s">
        <v>24</v>
      </c>
      <c r="B16" s="11" t="s">
        <v>25</v>
      </c>
      <c r="C16" s="12" t="s">
        <v>26</v>
      </c>
      <c r="D16" s="13" t="s">
        <v>27</v>
      </c>
      <c r="E16" s="14" t="s">
        <v>23</v>
      </c>
      <c r="F16" s="14" t="s">
        <v>217</v>
      </c>
      <c r="G16" s="15">
        <f t="shared" si="1"/>
        <v>106200</v>
      </c>
      <c r="H16" s="15">
        <v>106200</v>
      </c>
      <c r="I16" s="15"/>
      <c r="J16" s="15"/>
    </row>
    <row r="17" spans="1:10" ht="45.75" customHeight="1" x14ac:dyDescent="0.25">
      <c r="A17" s="11" t="s">
        <v>28</v>
      </c>
      <c r="B17" s="11" t="s">
        <v>29</v>
      </c>
      <c r="C17" s="12" t="s">
        <v>30</v>
      </c>
      <c r="D17" s="13" t="s">
        <v>31</v>
      </c>
      <c r="E17" s="16" t="s">
        <v>32</v>
      </c>
      <c r="F17" s="14" t="s">
        <v>218</v>
      </c>
      <c r="G17" s="15">
        <f t="shared" si="1"/>
        <v>9379400</v>
      </c>
      <c r="H17" s="15">
        <v>9239400</v>
      </c>
      <c r="I17" s="15">
        <v>140000</v>
      </c>
      <c r="J17" s="15">
        <v>140000</v>
      </c>
    </row>
    <row r="18" spans="1:10" ht="48.75" customHeight="1" x14ac:dyDescent="0.25">
      <c r="A18" s="11" t="s">
        <v>33</v>
      </c>
      <c r="B18" s="11" t="s">
        <v>34</v>
      </c>
      <c r="C18" s="12" t="s">
        <v>35</v>
      </c>
      <c r="D18" s="13" t="s">
        <v>36</v>
      </c>
      <c r="E18" s="17" t="s">
        <v>32</v>
      </c>
      <c r="F18" s="14" t="s">
        <v>218</v>
      </c>
      <c r="G18" s="15">
        <f t="shared" si="1"/>
        <v>1082100</v>
      </c>
      <c r="H18" s="15">
        <v>1082100</v>
      </c>
      <c r="I18" s="15">
        <v>0</v>
      </c>
      <c r="J18" s="15">
        <v>0</v>
      </c>
    </row>
    <row r="19" spans="1:10" ht="57" customHeight="1" x14ac:dyDescent="0.2">
      <c r="A19" s="11" t="s">
        <v>37</v>
      </c>
      <c r="B19" s="11" t="s">
        <v>38</v>
      </c>
      <c r="C19" s="12" t="s">
        <v>39</v>
      </c>
      <c r="D19" s="13" t="s">
        <v>40</v>
      </c>
      <c r="E19" s="14" t="s">
        <v>41</v>
      </c>
      <c r="F19" s="14" t="s">
        <v>219</v>
      </c>
      <c r="G19" s="15">
        <f t="shared" si="1"/>
        <v>250000</v>
      </c>
      <c r="H19" s="15">
        <v>250000</v>
      </c>
      <c r="I19" s="15">
        <v>0</v>
      </c>
      <c r="J19" s="15">
        <v>0</v>
      </c>
    </row>
    <row r="20" spans="1:10" ht="49.5" customHeight="1" x14ac:dyDescent="0.25">
      <c r="A20" s="11" t="s">
        <v>42</v>
      </c>
      <c r="B20" s="11" t="s">
        <v>43</v>
      </c>
      <c r="C20" s="12" t="s">
        <v>44</v>
      </c>
      <c r="D20" s="13" t="s">
        <v>45</v>
      </c>
      <c r="E20" s="17" t="s">
        <v>32</v>
      </c>
      <c r="F20" s="14" t="s">
        <v>218</v>
      </c>
      <c r="G20" s="15">
        <f t="shared" si="1"/>
        <v>187800</v>
      </c>
      <c r="H20" s="15">
        <v>187800</v>
      </c>
      <c r="I20" s="15">
        <v>0</v>
      </c>
      <c r="J20" s="15">
        <v>0</v>
      </c>
    </row>
    <row r="21" spans="1:10" ht="56.25" customHeight="1" x14ac:dyDescent="0.25">
      <c r="A21" s="11" t="s">
        <v>46</v>
      </c>
      <c r="B21" s="11" t="s">
        <v>47</v>
      </c>
      <c r="C21" s="12" t="s">
        <v>35</v>
      </c>
      <c r="D21" s="13" t="s">
        <v>48</v>
      </c>
      <c r="E21" s="17" t="s">
        <v>32</v>
      </c>
      <c r="F21" s="14" t="s">
        <v>218</v>
      </c>
      <c r="G21" s="15">
        <f t="shared" si="1"/>
        <v>821900</v>
      </c>
      <c r="H21" s="15">
        <v>821900</v>
      </c>
      <c r="I21" s="15">
        <v>0</v>
      </c>
      <c r="J21" s="15">
        <v>0</v>
      </c>
    </row>
    <row r="22" spans="1:10" ht="55.5" customHeight="1" x14ac:dyDescent="0.25">
      <c r="A22" s="11" t="s">
        <v>49</v>
      </c>
      <c r="B22" s="11" t="s">
        <v>50</v>
      </c>
      <c r="C22" s="12" t="s">
        <v>51</v>
      </c>
      <c r="D22" s="13" t="s">
        <v>52</v>
      </c>
      <c r="E22" s="16" t="s">
        <v>32</v>
      </c>
      <c r="F22" s="14" t="s">
        <v>218</v>
      </c>
      <c r="G22" s="15">
        <f t="shared" si="1"/>
        <v>149600</v>
      </c>
      <c r="H22" s="15">
        <v>149600</v>
      </c>
      <c r="I22" s="15">
        <v>0</v>
      </c>
      <c r="J22" s="15">
        <v>0</v>
      </c>
    </row>
    <row r="23" spans="1:10" ht="51.75" customHeight="1" x14ac:dyDescent="0.2">
      <c r="A23" s="11" t="s">
        <v>53</v>
      </c>
      <c r="B23" s="11" t="s">
        <v>54</v>
      </c>
      <c r="C23" s="12" t="s">
        <v>51</v>
      </c>
      <c r="D23" s="13" t="s">
        <v>55</v>
      </c>
      <c r="E23" s="14" t="s">
        <v>41</v>
      </c>
      <c r="F23" s="14" t="s">
        <v>218</v>
      </c>
      <c r="G23" s="15">
        <f t="shared" si="1"/>
        <v>350000</v>
      </c>
      <c r="H23" s="15">
        <v>350000</v>
      </c>
      <c r="I23" s="15">
        <v>0</v>
      </c>
      <c r="J23" s="15">
        <v>0</v>
      </c>
    </row>
    <row r="24" spans="1:10" ht="65.25" customHeight="1" x14ac:dyDescent="0.2">
      <c r="A24" s="11" t="s">
        <v>56</v>
      </c>
      <c r="B24" s="11" t="s">
        <v>57</v>
      </c>
      <c r="C24" s="12" t="s">
        <v>58</v>
      </c>
      <c r="D24" s="13" t="s">
        <v>59</v>
      </c>
      <c r="E24" s="14" t="s">
        <v>60</v>
      </c>
      <c r="F24" s="14" t="s">
        <v>223</v>
      </c>
      <c r="G24" s="15">
        <f t="shared" si="1"/>
        <v>25000</v>
      </c>
      <c r="H24" s="15">
        <v>25000</v>
      </c>
      <c r="I24" s="15"/>
      <c r="J24" s="15"/>
    </row>
    <row r="25" spans="1:10" ht="54.75" customHeight="1" x14ac:dyDescent="0.2">
      <c r="A25" s="11" t="s">
        <v>61</v>
      </c>
      <c r="B25" s="11" t="s">
        <v>62</v>
      </c>
      <c r="C25" s="12" t="s">
        <v>63</v>
      </c>
      <c r="D25" s="13" t="s">
        <v>64</v>
      </c>
      <c r="E25" s="18" t="s">
        <v>65</v>
      </c>
      <c r="F25" s="14" t="s">
        <v>221</v>
      </c>
      <c r="G25" s="15">
        <f t="shared" si="1"/>
        <v>500000</v>
      </c>
      <c r="H25" s="15">
        <v>0</v>
      </c>
      <c r="I25" s="15">
        <v>500000</v>
      </c>
      <c r="J25" s="15">
        <v>500000</v>
      </c>
    </row>
    <row r="26" spans="1:10" ht="45.75" customHeight="1" x14ac:dyDescent="0.2">
      <c r="A26" s="11" t="s">
        <v>61</v>
      </c>
      <c r="B26" s="19">
        <v>6011</v>
      </c>
      <c r="C26" s="12" t="s">
        <v>63</v>
      </c>
      <c r="D26" s="13" t="s">
        <v>64</v>
      </c>
      <c r="E26" s="18" t="s">
        <v>222</v>
      </c>
      <c r="F26" s="14" t="s">
        <v>238</v>
      </c>
      <c r="G26" s="15">
        <f t="shared" si="1"/>
        <v>500000</v>
      </c>
      <c r="H26" s="15"/>
      <c r="I26" s="15">
        <v>500000</v>
      </c>
      <c r="J26" s="15">
        <v>500000</v>
      </c>
    </row>
    <row r="27" spans="1:10" ht="55.5" customHeight="1" x14ac:dyDescent="0.2">
      <c r="A27" s="11" t="s">
        <v>66</v>
      </c>
      <c r="B27" s="11" t="s">
        <v>67</v>
      </c>
      <c r="C27" s="12" t="s">
        <v>68</v>
      </c>
      <c r="D27" s="13" t="s">
        <v>69</v>
      </c>
      <c r="E27" s="13" t="s">
        <v>70</v>
      </c>
      <c r="F27" s="14" t="s">
        <v>239</v>
      </c>
      <c r="G27" s="15">
        <f t="shared" si="1"/>
        <v>696500</v>
      </c>
      <c r="H27" s="15">
        <v>196500</v>
      </c>
      <c r="I27" s="15">
        <v>500000</v>
      </c>
      <c r="J27" s="15">
        <v>0</v>
      </c>
    </row>
    <row r="28" spans="1:10" ht="63.75" customHeight="1" x14ac:dyDescent="0.2">
      <c r="A28" s="11" t="s">
        <v>71</v>
      </c>
      <c r="B28" s="11" t="s">
        <v>72</v>
      </c>
      <c r="C28" s="12" t="s">
        <v>68</v>
      </c>
      <c r="D28" s="13" t="s">
        <v>73</v>
      </c>
      <c r="E28" s="13" t="s">
        <v>74</v>
      </c>
      <c r="F28" s="33" t="s">
        <v>237</v>
      </c>
      <c r="G28" s="15">
        <f t="shared" si="1"/>
        <v>1912600</v>
      </c>
      <c r="H28" s="15">
        <v>1912600</v>
      </c>
      <c r="I28" s="15">
        <v>0</v>
      </c>
      <c r="J28" s="15">
        <v>0</v>
      </c>
    </row>
    <row r="29" spans="1:10" ht="45.75" customHeight="1" x14ac:dyDescent="0.2">
      <c r="A29" s="11" t="s">
        <v>75</v>
      </c>
      <c r="B29" s="11" t="s">
        <v>76</v>
      </c>
      <c r="C29" s="12" t="s">
        <v>68</v>
      </c>
      <c r="D29" s="13" t="s">
        <v>77</v>
      </c>
      <c r="E29" s="13" t="s">
        <v>78</v>
      </c>
      <c r="F29" s="14" t="s">
        <v>233</v>
      </c>
      <c r="G29" s="15">
        <f>H29</f>
        <v>18750000</v>
      </c>
      <c r="H29" s="15">
        <v>18750000</v>
      </c>
      <c r="I29" s="20"/>
      <c r="J29" s="21"/>
    </row>
    <row r="30" spans="1:10" ht="56.25" customHeight="1" x14ac:dyDescent="0.2">
      <c r="A30" s="11" t="s">
        <v>75</v>
      </c>
      <c r="B30" s="11" t="s">
        <v>76</v>
      </c>
      <c r="C30" s="12" t="s">
        <v>68</v>
      </c>
      <c r="D30" s="13" t="s">
        <v>77</v>
      </c>
      <c r="E30" s="13" t="s">
        <v>79</v>
      </c>
      <c r="F30" s="14" t="s">
        <v>231</v>
      </c>
      <c r="G30" s="15">
        <f t="shared" ref="G30:G44" si="2">H30+I30</f>
        <v>400000</v>
      </c>
      <c r="H30" s="15">
        <v>100000</v>
      </c>
      <c r="I30" s="15">
        <v>300000</v>
      </c>
      <c r="J30" s="15">
        <v>300000</v>
      </c>
    </row>
    <row r="31" spans="1:10" ht="60" customHeight="1" x14ac:dyDescent="0.2">
      <c r="A31" s="11" t="s">
        <v>75</v>
      </c>
      <c r="B31" s="11" t="s">
        <v>76</v>
      </c>
      <c r="C31" s="12" t="s">
        <v>68</v>
      </c>
      <c r="D31" s="13" t="s">
        <v>77</v>
      </c>
      <c r="E31" s="13" t="s">
        <v>80</v>
      </c>
      <c r="F31" s="14" t="s">
        <v>232</v>
      </c>
      <c r="G31" s="15">
        <f t="shared" si="2"/>
        <v>300000</v>
      </c>
      <c r="H31" s="15"/>
      <c r="I31" s="15">
        <v>300000</v>
      </c>
      <c r="J31" s="15">
        <v>300000</v>
      </c>
    </row>
    <row r="32" spans="1:10" ht="49.5" customHeight="1" x14ac:dyDescent="0.2">
      <c r="A32" s="11" t="s">
        <v>75</v>
      </c>
      <c r="B32" s="11" t="s">
        <v>76</v>
      </c>
      <c r="C32" s="12" t="s">
        <v>68</v>
      </c>
      <c r="D32" s="13" t="s">
        <v>77</v>
      </c>
      <c r="E32" s="13" t="s">
        <v>81</v>
      </c>
      <c r="F32" s="14" t="s">
        <v>226</v>
      </c>
      <c r="G32" s="15">
        <f t="shared" si="2"/>
        <v>1600000</v>
      </c>
      <c r="H32" s="15">
        <v>0</v>
      </c>
      <c r="I32" s="15">
        <v>1600000</v>
      </c>
      <c r="J32" s="15">
        <v>1600000</v>
      </c>
    </row>
    <row r="33" spans="1:10" ht="110.25" customHeight="1" x14ac:dyDescent="0.2">
      <c r="A33" s="11" t="s">
        <v>82</v>
      </c>
      <c r="B33" s="11" t="s">
        <v>83</v>
      </c>
      <c r="C33" s="12" t="s">
        <v>84</v>
      </c>
      <c r="D33" s="13" t="s">
        <v>85</v>
      </c>
      <c r="E33" s="13" t="s">
        <v>86</v>
      </c>
      <c r="F33" s="14" t="s">
        <v>240</v>
      </c>
      <c r="G33" s="15">
        <f t="shared" si="2"/>
        <v>3770000</v>
      </c>
      <c r="H33" s="15"/>
      <c r="I33" s="15">
        <f t="shared" ref="I33:J33" si="3">3400000+370000</f>
        <v>3770000</v>
      </c>
      <c r="J33" s="15">
        <f t="shared" si="3"/>
        <v>3770000</v>
      </c>
    </row>
    <row r="34" spans="1:10" ht="98.25" customHeight="1" x14ac:dyDescent="0.2">
      <c r="A34" s="11" t="s">
        <v>87</v>
      </c>
      <c r="B34" s="11" t="s">
        <v>88</v>
      </c>
      <c r="C34" s="12" t="s">
        <v>63</v>
      </c>
      <c r="D34" s="13" t="s">
        <v>89</v>
      </c>
      <c r="E34" s="13" t="s">
        <v>90</v>
      </c>
      <c r="F34" s="14" t="s">
        <v>241</v>
      </c>
      <c r="G34" s="15">
        <f t="shared" si="2"/>
        <v>500000</v>
      </c>
      <c r="H34" s="15">
        <v>0</v>
      </c>
      <c r="I34" s="15">
        <v>500000</v>
      </c>
      <c r="J34" s="15">
        <v>500000</v>
      </c>
    </row>
    <row r="35" spans="1:10" ht="53.25" customHeight="1" x14ac:dyDescent="0.2">
      <c r="A35" s="11" t="s">
        <v>91</v>
      </c>
      <c r="B35" s="11" t="s">
        <v>92</v>
      </c>
      <c r="C35" s="12" t="s">
        <v>93</v>
      </c>
      <c r="D35" s="13" t="s">
        <v>94</v>
      </c>
      <c r="E35" s="13" t="s">
        <v>95</v>
      </c>
      <c r="F35" s="14" t="s">
        <v>96</v>
      </c>
      <c r="G35" s="15">
        <f t="shared" si="2"/>
        <v>15000</v>
      </c>
      <c r="H35" s="15">
        <v>0</v>
      </c>
      <c r="I35" s="15">
        <v>15000</v>
      </c>
      <c r="J35" s="15">
        <v>0</v>
      </c>
    </row>
    <row r="36" spans="1:10" ht="52.5" customHeight="1" x14ac:dyDescent="0.25">
      <c r="A36" s="11" t="s">
        <v>97</v>
      </c>
      <c r="B36" s="11" t="s">
        <v>98</v>
      </c>
      <c r="C36" s="12" t="s">
        <v>99</v>
      </c>
      <c r="D36" s="13" t="s">
        <v>100</v>
      </c>
      <c r="E36" s="16" t="s">
        <v>32</v>
      </c>
      <c r="F36" s="14" t="s">
        <v>218</v>
      </c>
      <c r="G36" s="15">
        <f t="shared" si="2"/>
        <v>1360000</v>
      </c>
      <c r="H36" s="15"/>
      <c r="I36" s="15">
        <v>1360000</v>
      </c>
      <c r="J36" s="15">
        <v>1360000</v>
      </c>
    </row>
    <row r="37" spans="1:10" ht="47.25" customHeight="1" x14ac:dyDescent="0.2">
      <c r="A37" s="11" t="s">
        <v>101</v>
      </c>
      <c r="B37" s="11" t="s">
        <v>102</v>
      </c>
      <c r="C37" s="12" t="s">
        <v>99</v>
      </c>
      <c r="D37" s="13" t="s">
        <v>103</v>
      </c>
      <c r="E37" s="13" t="s">
        <v>104</v>
      </c>
      <c r="F37" s="14" t="s">
        <v>227</v>
      </c>
      <c r="G37" s="15">
        <f t="shared" si="2"/>
        <v>350000</v>
      </c>
      <c r="H37" s="15">
        <v>0</v>
      </c>
      <c r="I37" s="15">
        <v>350000</v>
      </c>
      <c r="J37" s="15">
        <v>350000</v>
      </c>
    </row>
    <row r="38" spans="1:10" ht="52.5" customHeight="1" x14ac:dyDescent="0.2">
      <c r="A38" s="11" t="s">
        <v>105</v>
      </c>
      <c r="B38" s="11" t="s">
        <v>106</v>
      </c>
      <c r="C38" s="12" t="s">
        <v>99</v>
      </c>
      <c r="D38" s="13" t="s">
        <v>107</v>
      </c>
      <c r="E38" s="13" t="s">
        <v>108</v>
      </c>
      <c r="F38" s="14" t="s">
        <v>228</v>
      </c>
      <c r="G38" s="15">
        <f t="shared" si="2"/>
        <v>500000</v>
      </c>
      <c r="H38" s="15">
        <v>0</v>
      </c>
      <c r="I38" s="15">
        <f>400000+100000</f>
        <v>500000</v>
      </c>
      <c r="J38" s="15">
        <v>500000</v>
      </c>
    </row>
    <row r="39" spans="1:10" ht="63" customHeight="1" x14ac:dyDescent="0.2">
      <c r="A39" s="11" t="s">
        <v>109</v>
      </c>
      <c r="B39" s="11" t="s">
        <v>110</v>
      </c>
      <c r="C39" s="12" t="s">
        <v>111</v>
      </c>
      <c r="D39" s="13" t="s">
        <v>112</v>
      </c>
      <c r="E39" s="13" t="s">
        <v>113</v>
      </c>
      <c r="F39" s="14" t="s">
        <v>242</v>
      </c>
      <c r="G39" s="15">
        <f t="shared" si="2"/>
        <v>12650000</v>
      </c>
      <c r="H39" s="15">
        <v>4400000</v>
      </c>
      <c r="I39" s="15">
        <v>8250000</v>
      </c>
      <c r="J39" s="15">
        <v>8250000</v>
      </c>
    </row>
    <row r="40" spans="1:10" ht="119.25" customHeight="1" x14ac:dyDescent="0.2">
      <c r="A40" s="11" t="s">
        <v>114</v>
      </c>
      <c r="B40" s="19">
        <v>7640</v>
      </c>
      <c r="C40" s="12" t="s">
        <v>115</v>
      </c>
      <c r="D40" s="13" t="s">
        <v>116</v>
      </c>
      <c r="E40" s="13" t="s">
        <v>117</v>
      </c>
      <c r="F40" s="14" t="s">
        <v>243</v>
      </c>
      <c r="G40" s="15">
        <f t="shared" si="2"/>
        <v>2400000</v>
      </c>
      <c r="H40" s="15"/>
      <c r="I40" s="15">
        <v>2400000</v>
      </c>
      <c r="J40" s="15">
        <v>2400000</v>
      </c>
    </row>
    <row r="41" spans="1:10" ht="47.25" customHeight="1" x14ac:dyDescent="0.2">
      <c r="A41" s="11" t="s">
        <v>118</v>
      </c>
      <c r="B41" s="11" t="s">
        <v>119</v>
      </c>
      <c r="C41" s="12" t="s">
        <v>120</v>
      </c>
      <c r="D41" s="13" t="s">
        <v>121</v>
      </c>
      <c r="E41" s="13" t="s">
        <v>122</v>
      </c>
      <c r="F41" s="14" t="s">
        <v>244</v>
      </c>
      <c r="G41" s="15">
        <f t="shared" si="2"/>
        <v>3242000</v>
      </c>
      <c r="H41" s="15">
        <v>0</v>
      </c>
      <c r="I41" s="15">
        <f t="shared" ref="I41:J41" si="4">3612000-370000</f>
        <v>3242000</v>
      </c>
      <c r="J41" s="15">
        <f t="shared" si="4"/>
        <v>3242000</v>
      </c>
    </row>
    <row r="42" spans="1:10" ht="53.25" customHeight="1" x14ac:dyDescent="0.2">
      <c r="A42" s="11" t="s">
        <v>123</v>
      </c>
      <c r="B42" s="11" t="s">
        <v>124</v>
      </c>
      <c r="C42" s="12" t="s">
        <v>120</v>
      </c>
      <c r="D42" s="13" t="s">
        <v>125</v>
      </c>
      <c r="E42" s="14" t="s">
        <v>23</v>
      </c>
      <c r="F42" s="14" t="s">
        <v>245</v>
      </c>
      <c r="G42" s="15">
        <f t="shared" si="2"/>
        <v>206000</v>
      </c>
      <c r="H42" s="15">
        <v>206000</v>
      </c>
      <c r="I42" s="15">
        <v>0</v>
      </c>
      <c r="J42" s="15">
        <v>0</v>
      </c>
    </row>
    <row r="43" spans="1:10" ht="68.25" customHeight="1" x14ac:dyDescent="0.2">
      <c r="A43" s="11" t="s">
        <v>126</v>
      </c>
      <c r="B43" s="11" t="s">
        <v>127</v>
      </c>
      <c r="C43" s="12" t="s">
        <v>128</v>
      </c>
      <c r="D43" s="13" t="s">
        <v>129</v>
      </c>
      <c r="E43" s="14" t="s">
        <v>130</v>
      </c>
      <c r="F43" s="14" t="s">
        <v>246</v>
      </c>
      <c r="G43" s="15">
        <f t="shared" si="2"/>
        <v>200000</v>
      </c>
      <c r="H43" s="15">
        <v>200000</v>
      </c>
      <c r="I43" s="15">
        <v>0</v>
      </c>
      <c r="J43" s="15">
        <v>0</v>
      </c>
    </row>
    <row r="44" spans="1:10" ht="45" customHeight="1" x14ac:dyDescent="0.2">
      <c r="A44" s="11" t="s">
        <v>131</v>
      </c>
      <c r="B44" s="11" t="s">
        <v>132</v>
      </c>
      <c r="C44" s="12" t="s">
        <v>128</v>
      </c>
      <c r="D44" s="13" t="s">
        <v>133</v>
      </c>
      <c r="E44" s="14" t="s">
        <v>134</v>
      </c>
      <c r="F44" s="14" t="s">
        <v>229</v>
      </c>
      <c r="G44" s="15">
        <f t="shared" si="2"/>
        <v>644800</v>
      </c>
      <c r="H44" s="15">
        <v>644800</v>
      </c>
      <c r="I44" s="15">
        <v>0</v>
      </c>
      <c r="J44" s="15">
        <v>0</v>
      </c>
    </row>
    <row r="45" spans="1:10" ht="53.25" customHeight="1" x14ac:dyDescent="0.2">
      <c r="A45" s="22" t="s">
        <v>135</v>
      </c>
      <c r="B45" s="19">
        <v>8220</v>
      </c>
      <c r="C45" s="12" t="s">
        <v>136</v>
      </c>
      <c r="D45" s="13" t="s">
        <v>137</v>
      </c>
      <c r="E45" s="14" t="s">
        <v>138</v>
      </c>
      <c r="F45" s="14" t="s">
        <v>230</v>
      </c>
      <c r="G45" s="15">
        <v>83000</v>
      </c>
      <c r="H45" s="15">
        <v>83000</v>
      </c>
      <c r="I45" s="23"/>
      <c r="J45" s="23"/>
    </row>
    <row r="46" spans="1:10" ht="47.25" customHeight="1" x14ac:dyDescent="0.2">
      <c r="A46" s="11" t="s">
        <v>139</v>
      </c>
      <c r="B46" s="11" t="s">
        <v>140</v>
      </c>
      <c r="C46" s="12" t="s">
        <v>141</v>
      </c>
      <c r="D46" s="13" t="s">
        <v>142</v>
      </c>
      <c r="E46" s="14" t="s">
        <v>143</v>
      </c>
      <c r="F46" s="14" t="s">
        <v>144</v>
      </c>
      <c r="G46" s="15">
        <f t="shared" ref="G46:G47" si="5">H46+I46</f>
        <v>100200</v>
      </c>
      <c r="H46" s="15">
        <v>0</v>
      </c>
      <c r="I46" s="15">
        <v>100200</v>
      </c>
      <c r="J46" s="15">
        <v>0</v>
      </c>
    </row>
    <row r="47" spans="1:10" ht="51" customHeight="1" x14ac:dyDescent="0.25">
      <c r="A47" s="11" t="s">
        <v>145</v>
      </c>
      <c r="B47" s="11" t="s">
        <v>146</v>
      </c>
      <c r="C47" s="12" t="s">
        <v>147</v>
      </c>
      <c r="D47" s="13" t="s">
        <v>148</v>
      </c>
      <c r="E47" s="24" t="s">
        <v>149</v>
      </c>
      <c r="F47" s="14" t="s">
        <v>225</v>
      </c>
      <c r="G47" s="15">
        <f t="shared" si="5"/>
        <v>1200000</v>
      </c>
      <c r="H47" s="15">
        <v>1200000</v>
      </c>
      <c r="I47" s="15">
        <v>0</v>
      </c>
      <c r="J47" s="15">
        <v>0</v>
      </c>
    </row>
    <row r="48" spans="1:10" ht="51" customHeight="1" x14ac:dyDescent="0.25">
      <c r="A48" s="5" t="s">
        <v>150</v>
      </c>
      <c r="B48" s="19"/>
      <c r="C48" s="25"/>
      <c r="D48" s="8" t="s">
        <v>151</v>
      </c>
      <c r="E48" s="24"/>
      <c r="F48" s="14"/>
      <c r="G48" s="10">
        <f t="shared" ref="G48:J48" si="6">G49</f>
        <v>200000</v>
      </c>
      <c r="H48" s="10">
        <f t="shared" si="6"/>
        <v>0</v>
      </c>
      <c r="I48" s="10">
        <f t="shared" si="6"/>
        <v>200000</v>
      </c>
      <c r="J48" s="10">
        <f t="shared" si="6"/>
        <v>200000</v>
      </c>
    </row>
    <row r="49" spans="1:11" ht="51" customHeight="1" x14ac:dyDescent="0.2">
      <c r="A49" s="11" t="s">
        <v>152</v>
      </c>
      <c r="B49" s="19">
        <v>1021</v>
      </c>
      <c r="C49" s="12" t="s">
        <v>153</v>
      </c>
      <c r="D49" s="13" t="s">
        <v>154</v>
      </c>
      <c r="E49" s="13" t="s">
        <v>81</v>
      </c>
      <c r="F49" s="14" t="s">
        <v>226</v>
      </c>
      <c r="G49" s="15">
        <f>H49+I49</f>
        <v>200000</v>
      </c>
      <c r="H49" s="15"/>
      <c r="I49" s="15">
        <v>200000</v>
      </c>
      <c r="J49" s="15">
        <v>200000</v>
      </c>
    </row>
    <row r="50" spans="1:11" ht="36" customHeight="1" x14ac:dyDescent="0.2">
      <c r="A50" s="5" t="s">
        <v>155</v>
      </c>
      <c r="B50" s="6"/>
      <c r="C50" s="7"/>
      <c r="D50" s="8" t="s">
        <v>156</v>
      </c>
      <c r="E50" s="9"/>
      <c r="F50" s="14"/>
      <c r="G50" s="10">
        <f t="shared" ref="G50:J50" si="7">SUM(G51:G59)</f>
        <v>3066350</v>
      </c>
      <c r="H50" s="10">
        <f t="shared" si="7"/>
        <v>2116350</v>
      </c>
      <c r="I50" s="10">
        <f t="shared" si="7"/>
        <v>950000</v>
      </c>
      <c r="J50" s="10">
        <f t="shared" si="7"/>
        <v>950000</v>
      </c>
    </row>
    <row r="51" spans="1:11" ht="62.25" customHeight="1" x14ac:dyDescent="0.25">
      <c r="A51" s="11" t="s">
        <v>157</v>
      </c>
      <c r="B51" s="11" t="s">
        <v>158</v>
      </c>
      <c r="C51" s="12" t="s">
        <v>159</v>
      </c>
      <c r="D51" s="13" t="s">
        <v>160</v>
      </c>
      <c r="E51" s="26" t="s">
        <v>161</v>
      </c>
      <c r="F51" s="14" t="s">
        <v>224</v>
      </c>
      <c r="G51" s="15">
        <f t="shared" ref="G51:G59" si="8">H51+I51</f>
        <v>67000</v>
      </c>
      <c r="H51" s="15">
        <v>67000</v>
      </c>
      <c r="I51" s="15">
        <v>0</v>
      </c>
      <c r="J51" s="15">
        <v>0</v>
      </c>
    </row>
    <row r="52" spans="1:11" ht="51.75" customHeight="1" x14ac:dyDescent="0.25">
      <c r="A52" s="11" t="s">
        <v>162</v>
      </c>
      <c r="B52" s="11" t="s">
        <v>163</v>
      </c>
      <c r="C52" s="12" t="s">
        <v>164</v>
      </c>
      <c r="D52" s="13" t="s">
        <v>165</v>
      </c>
      <c r="E52" s="26" t="s">
        <v>161</v>
      </c>
      <c r="F52" s="14" t="s">
        <v>224</v>
      </c>
      <c r="G52" s="15">
        <f t="shared" si="8"/>
        <v>137200</v>
      </c>
      <c r="H52" s="15">
        <v>137200</v>
      </c>
      <c r="I52" s="15">
        <v>0</v>
      </c>
      <c r="J52" s="15">
        <v>0</v>
      </c>
    </row>
    <row r="53" spans="1:11" ht="61.5" customHeight="1" x14ac:dyDescent="0.2">
      <c r="A53" s="11" t="s">
        <v>166</v>
      </c>
      <c r="B53" s="11" t="s">
        <v>167</v>
      </c>
      <c r="C53" s="12" t="s">
        <v>164</v>
      </c>
      <c r="D53" s="13" t="s">
        <v>168</v>
      </c>
      <c r="E53" s="32" t="s">
        <v>236</v>
      </c>
      <c r="F53" s="31" t="s">
        <v>235</v>
      </c>
      <c r="G53" s="15">
        <f t="shared" si="8"/>
        <v>250000</v>
      </c>
      <c r="H53" s="15">
        <v>250000</v>
      </c>
      <c r="I53" s="15">
        <v>0</v>
      </c>
      <c r="J53" s="15">
        <v>0</v>
      </c>
      <c r="K53" s="27"/>
    </row>
    <row r="54" spans="1:11" ht="52.5" customHeight="1" x14ac:dyDescent="0.2">
      <c r="A54" s="11" t="s">
        <v>169</v>
      </c>
      <c r="B54" s="11" t="s">
        <v>170</v>
      </c>
      <c r="C54" s="12" t="s">
        <v>164</v>
      </c>
      <c r="D54" s="13" t="s">
        <v>171</v>
      </c>
      <c r="E54" s="32" t="s">
        <v>236</v>
      </c>
      <c r="F54" s="31" t="s">
        <v>235</v>
      </c>
      <c r="G54" s="15">
        <f t="shared" si="8"/>
        <v>215600</v>
      </c>
      <c r="H54" s="15">
        <v>215600</v>
      </c>
      <c r="I54" s="15">
        <v>0</v>
      </c>
      <c r="J54" s="15">
        <v>0</v>
      </c>
    </row>
    <row r="55" spans="1:11" ht="93.75" customHeight="1" x14ac:dyDescent="0.25">
      <c r="A55" s="11" t="s">
        <v>172</v>
      </c>
      <c r="B55" s="11" t="s">
        <v>173</v>
      </c>
      <c r="C55" s="12" t="s">
        <v>174</v>
      </c>
      <c r="D55" s="13" t="s">
        <v>175</v>
      </c>
      <c r="E55" s="26" t="s">
        <v>161</v>
      </c>
      <c r="F55" s="14" t="s">
        <v>224</v>
      </c>
      <c r="G55" s="15">
        <f t="shared" si="8"/>
        <v>190000</v>
      </c>
      <c r="H55" s="15">
        <v>190000</v>
      </c>
      <c r="I55" s="15"/>
      <c r="J55" s="15"/>
    </row>
    <row r="56" spans="1:11" ht="103.5" customHeight="1" x14ac:dyDescent="0.25">
      <c r="A56" s="11" t="s">
        <v>176</v>
      </c>
      <c r="B56" s="11" t="s">
        <v>177</v>
      </c>
      <c r="C56" s="12" t="s">
        <v>178</v>
      </c>
      <c r="D56" s="13" t="s">
        <v>179</v>
      </c>
      <c r="E56" s="26" t="s">
        <v>161</v>
      </c>
      <c r="F56" s="14" t="s">
        <v>224</v>
      </c>
      <c r="G56" s="15">
        <f t="shared" si="8"/>
        <v>45300</v>
      </c>
      <c r="H56" s="15">
        <v>45300</v>
      </c>
      <c r="I56" s="15">
        <v>0</v>
      </c>
      <c r="J56" s="15">
        <v>0</v>
      </c>
    </row>
    <row r="57" spans="1:11" ht="61.5" customHeight="1" x14ac:dyDescent="0.25">
      <c r="A57" s="11" t="s">
        <v>180</v>
      </c>
      <c r="B57" s="11" t="s">
        <v>181</v>
      </c>
      <c r="C57" s="12" t="s">
        <v>159</v>
      </c>
      <c r="D57" s="13" t="s">
        <v>182</v>
      </c>
      <c r="E57" s="26" t="s">
        <v>161</v>
      </c>
      <c r="F57" s="14" t="s">
        <v>224</v>
      </c>
      <c r="G57" s="15">
        <f t="shared" si="8"/>
        <v>105000</v>
      </c>
      <c r="H57" s="15">
        <v>105000</v>
      </c>
      <c r="I57" s="15">
        <v>0</v>
      </c>
      <c r="J57" s="15">
        <v>0</v>
      </c>
    </row>
    <row r="58" spans="1:11" ht="60" customHeight="1" x14ac:dyDescent="0.25">
      <c r="A58" s="11" t="s">
        <v>183</v>
      </c>
      <c r="B58" s="11" t="s">
        <v>184</v>
      </c>
      <c r="C58" s="12" t="s">
        <v>185</v>
      </c>
      <c r="D58" s="13" t="s">
        <v>186</v>
      </c>
      <c r="E58" s="26" t="s">
        <v>161</v>
      </c>
      <c r="F58" s="14" t="s">
        <v>224</v>
      </c>
      <c r="G58" s="15">
        <f t="shared" si="8"/>
        <v>1456250</v>
      </c>
      <c r="H58" s="15">
        <v>1106250</v>
      </c>
      <c r="I58" s="15">
        <v>350000</v>
      </c>
      <c r="J58" s="15">
        <v>350000</v>
      </c>
    </row>
    <row r="59" spans="1:11" ht="77.25" customHeight="1" x14ac:dyDescent="0.2">
      <c r="A59" s="11" t="s">
        <v>183</v>
      </c>
      <c r="B59" s="11" t="s">
        <v>184</v>
      </c>
      <c r="C59" s="12" t="s">
        <v>185</v>
      </c>
      <c r="D59" s="13" t="s">
        <v>186</v>
      </c>
      <c r="E59" s="28" t="s">
        <v>187</v>
      </c>
      <c r="F59" s="31" t="s">
        <v>234</v>
      </c>
      <c r="G59" s="15">
        <f t="shared" si="8"/>
        <v>600000</v>
      </c>
      <c r="H59" s="15">
        <v>0</v>
      </c>
      <c r="I59" s="15">
        <v>600000</v>
      </c>
      <c r="J59" s="15">
        <v>600000</v>
      </c>
    </row>
    <row r="60" spans="1:11" ht="34.5" customHeight="1" x14ac:dyDescent="0.2">
      <c r="A60" s="5" t="s">
        <v>188</v>
      </c>
      <c r="B60" s="6"/>
      <c r="C60" s="7"/>
      <c r="D60" s="8" t="s">
        <v>189</v>
      </c>
      <c r="E60" s="9"/>
      <c r="F60" s="14"/>
      <c r="G60" s="10">
        <f t="shared" ref="G60:J60" si="9">SUM(G61:G67)</f>
        <v>3744700</v>
      </c>
      <c r="H60" s="10">
        <f t="shared" si="9"/>
        <v>3744700</v>
      </c>
      <c r="I60" s="10">
        <f t="shared" si="9"/>
        <v>0</v>
      </c>
      <c r="J60" s="10">
        <f t="shared" si="9"/>
        <v>0</v>
      </c>
    </row>
    <row r="61" spans="1:11" ht="53.25" customHeight="1" x14ac:dyDescent="0.2">
      <c r="A61" s="5" t="s">
        <v>190</v>
      </c>
      <c r="B61" s="11" t="s">
        <v>191</v>
      </c>
      <c r="C61" s="12" t="s">
        <v>58</v>
      </c>
      <c r="D61" s="13" t="s">
        <v>192</v>
      </c>
      <c r="E61" s="13" t="s">
        <v>193</v>
      </c>
      <c r="F61" s="14" t="s">
        <v>220</v>
      </c>
      <c r="G61" s="15">
        <f>H61+I61</f>
        <v>120000</v>
      </c>
      <c r="H61" s="15">
        <v>120000</v>
      </c>
      <c r="I61" s="15">
        <v>0</v>
      </c>
      <c r="J61" s="15">
        <v>0</v>
      </c>
    </row>
    <row r="62" spans="1:11" ht="57" customHeight="1" x14ac:dyDescent="0.2">
      <c r="A62" s="11" t="s">
        <v>194</v>
      </c>
      <c r="B62" s="11" t="s">
        <v>195</v>
      </c>
      <c r="C62" s="12" t="s">
        <v>196</v>
      </c>
      <c r="D62" s="13" t="s">
        <v>197</v>
      </c>
      <c r="E62" s="13" t="s">
        <v>193</v>
      </c>
      <c r="F62" s="14" t="s">
        <v>220</v>
      </c>
      <c r="G62" s="15">
        <v>352300</v>
      </c>
      <c r="H62" s="15">
        <v>352300</v>
      </c>
      <c r="I62" s="15">
        <v>0</v>
      </c>
      <c r="J62" s="15">
        <v>0</v>
      </c>
    </row>
    <row r="63" spans="1:11" ht="53.25" customHeight="1" x14ac:dyDescent="0.2">
      <c r="A63" s="11" t="s">
        <v>198</v>
      </c>
      <c r="B63" s="11" t="s">
        <v>199</v>
      </c>
      <c r="C63" s="12" t="s">
        <v>196</v>
      </c>
      <c r="D63" s="13" t="s">
        <v>200</v>
      </c>
      <c r="E63" s="13" t="s">
        <v>193</v>
      </c>
      <c r="F63" s="14" t="s">
        <v>220</v>
      </c>
      <c r="G63" s="15">
        <f t="shared" ref="G63:G67" si="10">H63+I63</f>
        <v>700000</v>
      </c>
      <c r="H63" s="15">
        <v>700000</v>
      </c>
      <c r="I63" s="15">
        <v>0</v>
      </c>
      <c r="J63" s="15">
        <v>0</v>
      </c>
    </row>
    <row r="64" spans="1:11" ht="60.75" customHeight="1" x14ac:dyDescent="0.2">
      <c r="A64" s="11" t="s">
        <v>201</v>
      </c>
      <c r="B64" s="11" t="s">
        <v>202</v>
      </c>
      <c r="C64" s="12" t="s">
        <v>203</v>
      </c>
      <c r="D64" s="13" t="s">
        <v>204</v>
      </c>
      <c r="E64" s="13" t="s">
        <v>193</v>
      </c>
      <c r="F64" s="14" t="s">
        <v>220</v>
      </c>
      <c r="G64" s="15">
        <f t="shared" si="10"/>
        <v>139400</v>
      </c>
      <c r="H64" s="15">
        <v>139400</v>
      </c>
      <c r="I64" s="15">
        <v>0</v>
      </c>
      <c r="J64" s="15">
        <v>0</v>
      </c>
    </row>
    <row r="65" spans="1:10" ht="42.75" customHeight="1" x14ac:dyDescent="0.2">
      <c r="A65" s="11" t="s">
        <v>205</v>
      </c>
      <c r="B65" s="11" t="s">
        <v>206</v>
      </c>
      <c r="C65" s="12" t="s">
        <v>203</v>
      </c>
      <c r="D65" s="13" t="s">
        <v>207</v>
      </c>
      <c r="E65" s="13" t="s">
        <v>193</v>
      </c>
      <c r="F65" s="14" t="s">
        <v>220</v>
      </c>
      <c r="G65" s="15">
        <f t="shared" si="10"/>
        <v>158000</v>
      </c>
      <c r="H65" s="15">
        <v>158000</v>
      </c>
      <c r="I65" s="15">
        <v>0</v>
      </c>
      <c r="J65" s="15">
        <v>0</v>
      </c>
    </row>
    <row r="66" spans="1:10" ht="48.75" customHeight="1" x14ac:dyDescent="0.2">
      <c r="A66" s="11" t="s">
        <v>208</v>
      </c>
      <c r="B66" s="11" t="s">
        <v>209</v>
      </c>
      <c r="C66" s="12" t="s">
        <v>203</v>
      </c>
      <c r="D66" s="13" t="s">
        <v>210</v>
      </c>
      <c r="E66" s="13" t="s">
        <v>193</v>
      </c>
      <c r="F66" s="14" t="s">
        <v>220</v>
      </c>
      <c r="G66" s="15">
        <f t="shared" si="10"/>
        <v>1300000</v>
      </c>
      <c r="H66" s="15">
        <v>1300000</v>
      </c>
      <c r="I66" s="15">
        <v>0</v>
      </c>
      <c r="J66" s="15">
        <v>0</v>
      </c>
    </row>
    <row r="67" spans="1:10" ht="54.75" customHeight="1" x14ac:dyDescent="0.2">
      <c r="A67" s="11" t="s">
        <v>211</v>
      </c>
      <c r="B67" s="11" t="s">
        <v>212</v>
      </c>
      <c r="C67" s="12" t="s">
        <v>203</v>
      </c>
      <c r="D67" s="13" t="s">
        <v>213</v>
      </c>
      <c r="E67" s="13" t="s">
        <v>193</v>
      </c>
      <c r="F67" s="14" t="s">
        <v>220</v>
      </c>
      <c r="G67" s="15">
        <f t="shared" si="10"/>
        <v>975000</v>
      </c>
      <c r="H67" s="15">
        <v>975000</v>
      </c>
      <c r="I67" s="15">
        <v>0</v>
      </c>
      <c r="J67" s="15">
        <v>0</v>
      </c>
    </row>
    <row r="68" spans="1:10" ht="21" customHeight="1" x14ac:dyDescent="0.2">
      <c r="A68" s="6" t="s">
        <v>214</v>
      </c>
      <c r="B68" s="5" t="s">
        <v>214</v>
      </c>
      <c r="C68" s="7" t="s">
        <v>214</v>
      </c>
      <c r="D68" s="8" t="s">
        <v>12</v>
      </c>
      <c r="E68" s="9"/>
      <c r="F68" s="9"/>
      <c r="G68" s="10">
        <f t="shared" ref="G68:J68" si="11">G14+G50+G60+G48</f>
        <v>71443150</v>
      </c>
      <c r="H68" s="10">
        <f t="shared" si="11"/>
        <v>45965950</v>
      </c>
      <c r="I68" s="10">
        <f t="shared" si="11"/>
        <v>25477200</v>
      </c>
      <c r="J68" s="10">
        <f t="shared" si="11"/>
        <v>24862000</v>
      </c>
    </row>
    <row r="69" spans="1:10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ht="12.75" customHeight="1" x14ac:dyDescent="0.3">
      <c r="A71" s="29" t="s">
        <v>215</v>
      </c>
      <c r="B71" s="30"/>
      <c r="E71" s="1"/>
      <c r="F71" s="1"/>
      <c r="G71" s="29" t="s">
        <v>216</v>
      </c>
      <c r="H71" s="1"/>
      <c r="I71" s="1"/>
      <c r="J71" s="1"/>
    </row>
    <row r="72" spans="1:10" ht="12.75" customHeight="1" x14ac:dyDescent="0.3">
      <c r="A72" s="30"/>
      <c r="B72" s="30"/>
      <c r="C72" s="30"/>
    </row>
    <row r="73" spans="1:10" ht="12.75" customHeight="1" x14ac:dyDescent="0.2"/>
    <row r="74" spans="1:10" ht="12.75" customHeight="1" x14ac:dyDescent="0.2"/>
    <row r="75" spans="1:10" ht="12.75" customHeight="1" x14ac:dyDescent="0.2"/>
    <row r="76" spans="1:10" ht="12.75" customHeight="1" x14ac:dyDescent="0.2"/>
    <row r="77" spans="1:10" ht="12.75" customHeight="1" x14ac:dyDescent="0.2"/>
    <row r="78" spans="1:10" ht="12.75" customHeight="1" x14ac:dyDescent="0.2"/>
    <row r="79" spans="1:10" ht="12.75" customHeight="1" x14ac:dyDescent="0.2"/>
    <row r="80" spans="1:1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mergeCells count="13"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</mergeCells>
  <pageMargins left="0.196850393700787" right="0.196850393700787" top="0.39370078740157499" bottom="0.196850393700787" header="0" footer="0"/>
  <pageSetup paperSize="9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2023-01-16T15:00:11Z</cp:lastPrinted>
  <dcterms:created xsi:type="dcterms:W3CDTF">2021-11-23T14:22:55Z</dcterms:created>
  <dcterms:modified xsi:type="dcterms:W3CDTF">2023-01-16T15:00:12Z</dcterms:modified>
</cp:coreProperties>
</file>